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Rotation" sheetId="2" state="visible" r:id="rId4"/>
    <sheet name="Weekly hours" sheetId="3" state="visible" r:id="rId5"/>
    <sheet name="Guards needed" sheetId="4" state="visible" r:id="rId6"/>
    <sheet name="Patterns" sheetId="5" state="visible" r:id="rId7"/>
  </sheets>
  <definedNames>
    <definedName function="false" hidden="false" localSheetId="1" name="_xlnm.Print_Titles" vbProcedure="false">Rotation!$14:$14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<sst xmlns="http://schemas.openxmlformats.org/spreadsheetml/2006/main" count="206" uniqueCount="129">
  <si>
    <t xml:space="preserve">24/7 security guard rotation calendar (12-hour and 8-hour patterns)</t>
  </si>
  <si>
    <t xml:space="preserve">From GuardChek, guardchek.com/blog/12-hour-shift-schedules-security-guards, (888) 883-3409</t>
  </si>
  <si>
    <t xml:space="preserve">Light yellow cells are the ones you change. Everything else is a formula and updates by itself.</t>
  </si>
  <si>
    <t xml:space="preserve">1. On the "Rotation" sheet, choose a rotation from the list in cell B5 (Pitman, DuPont, 4 on 4 off and others).</t>
  </si>
  <si>
    <t xml:space="preserve">2. Type the first day of the rotation in B6 and the first day of one of your payroll weeks in B8.</t>
  </si>
  <si>
    <t xml:space="preserve">3. Type the guards in each crew in row 12. The calendar shows each crew's shift for 53 weeks: D day, E evening, N night, - off.</t>
  </si>
  <si>
    <t xml:space="preserve">4. The "Check" column says Covered when every shift that day has exactly one crew. The example rows on the "Patterns" sheet are the patterns from the guide.</t>
  </si>
  <si>
    <t xml:space="preserve">5. The "Weekly hours" sheet adds up each crew's hours per payroll week and shows hours over 40 and over 44. Try a different payroll week start or rotation start to see how overtime moves.</t>
  </si>
  <si>
    <t xml:space="preserve">6. The "Guards needed" sheet works out how many guards a 24/7 post needs, with relief for time off. The 4 weeks away is an example: use your own number.</t>
  </si>
  <si>
    <t xml:space="preserve">7. To try your own pattern, edit the "Custom" rows on the "Patterns" sheet (one letter per day for each crew) and choose Custom in B5.</t>
  </si>
  <si>
    <t xml:space="preserve">Overtime rules differ: US federal law counts overtime after 40 hours in a fixed workweek; Ontario after 44 unless there is an averaging agreement;</t>
  </si>
  <si>
    <t xml:space="preserve">California, Alaska, Nevada, Colorado, British Columbia and Alberta also count daily overtime. Check the rules where your guards work.</t>
  </si>
  <si>
    <t xml:space="preserve">This calendar counts each night shift in the payroll week it starts; in payroll, a night shift that crosses into a new week splits between the two.</t>
  </si>
  <si>
    <t xml:space="preserve">This is general guidance, not legal advice.</t>
  </si>
  <si>
    <t xml:space="preserve">24/7 rotation calendar</t>
  </si>
  <si>
    <t xml:space="preserve">From GuardChek, guardchek.com/blog/12-hour-shift-schedules-security-guards. Change the light yellow cells only.</t>
  </si>
  <si>
    <t xml:space="preserve">Site and post</t>
  </si>
  <si>
    <t xml:space="preserve">[site name, post]</t>
  </si>
  <si>
    <t xml:space="preserve">Rotation</t>
  </si>
  <si>
    <t xml:space="preserve">Pitman (2-2-3)</t>
  </si>
  <si>
    <t xml:space="preserve">First day of the rotation</t>
  </si>
  <si>
    <t xml:space="preserve">Example dates: change them.</t>
  </si>
  <si>
    <t xml:space="preserve">Day shift starts at (for reference)</t>
  </si>
  <si>
    <t xml:space="preserve">For your reference; not used in the sums.</t>
  </si>
  <si>
    <t xml:space="preserve">A payroll week starts on</t>
  </si>
  <si>
    <t xml:space="preserve">Any date that starts one of your payroll weeks.</t>
  </si>
  <si>
    <t xml:space="preserve">Shift length (hours)</t>
  </si>
  <si>
    <t xml:space="preserve">Crew</t>
  </si>
  <si>
    <t xml:space="preserve">A</t>
  </si>
  <si>
    <t xml:space="preserve">B</t>
  </si>
  <si>
    <t xml:space="preserve">C</t>
  </si>
  <si>
    <t xml:space="preserve">D</t>
  </si>
  <si>
    <t xml:space="preserve">Guards in this crew</t>
  </si>
  <si>
    <t xml:space="preserve">[names]</t>
  </si>
  <si>
    <t xml:space="preserve">Date</t>
  </si>
  <si>
    <t xml:space="preserve">Day</t>
  </si>
  <si>
    <t xml:space="preserve">Crew A</t>
  </si>
  <si>
    <t xml:space="preserve">Crew B</t>
  </si>
  <si>
    <t xml:space="preserve">Crew C</t>
  </si>
  <si>
    <t xml:space="preserve">Crew D</t>
  </si>
  <si>
    <t xml:space="preserve">Day shift</t>
  </si>
  <si>
    <t xml:space="preserve">Evening shift</t>
  </si>
  <si>
    <t xml:space="preserve">Night shift</t>
  </si>
  <si>
    <t xml:space="preserve">Check</t>
  </si>
  <si>
    <t xml:space="preserve">Hours per payroll week, by crew</t>
  </si>
  <si>
    <t xml:space="preserve">Each shift counts in the payroll week it starts (a night shift that crosses into a new payroll week really splits between the two). Hours over 40: US federal overtime threshold. Hours over 44: Ontario threshold without an averaging agreement. Other rules (daily overtime in California, Alaska, Nevada, Colorado, British Columbia and Alberta, and averaging agreements) are not counted here.</t>
  </si>
  <si>
    <t xml:space="preserve">Payroll week starting</t>
  </si>
  <si>
    <t xml:space="preserve">Hours</t>
  </si>
  <si>
    <t xml:space="preserve">Over 40</t>
  </si>
  <si>
    <t xml:space="preserve">Over 44</t>
  </si>
  <si>
    <t xml:space="preserve">Average per week</t>
  </si>
  <si>
    <t xml:space="preserve">Total for 52 weeks</t>
  </si>
  <si>
    <t xml:space="preserve">How many guards a 24/7 post needs</t>
  </si>
  <si>
    <t xml:space="preserve">Change the light yellow cells. The example numbers are examples only.</t>
  </si>
  <si>
    <t xml:space="preserve">Posts covered around the clock</t>
  </si>
  <si>
    <t xml:space="preserve">One post = one guard on duty at all times.</t>
  </si>
  <si>
    <t xml:space="preserve">Hours each post is covered per day</t>
  </si>
  <si>
    <t xml:space="preserve">Days per week</t>
  </si>
  <si>
    <t xml:space="preserve">Average hours one guard works per week on the rotation</t>
  </si>
  <si>
    <t xml:space="preserve">From the rotation chosen on the Rotation sheet (crew A). Type over it to use your own number.</t>
  </si>
  <si>
    <t xml:space="preserve">Weeks a guard is away per year (vacation, sick days, training)</t>
  </si>
  <si>
    <t xml:space="preserve">Example only: use your own records.</t>
  </si>
  <si>
    <t xml:space="preserve">Hours to cover per week</t>
  </si>
  <si>
    <t xml:space="preserve">Hours to cover per year (52 weeks)</t>
  </si>
  <si>
    <t xml:space="preserve">Guards on the rotation if nobody is ever away</t>
  </si>
  <si>
    <t xml:space="preserve">Hours one guard actually works per year</t>
  </si>
  <si>
    <t xml:space="preserve">Guards needed, including relief for time away</t>
  </si>
  <si>
    <t xml:space="preserve">Of which relief (extra guards for time away)</t>
  </si>
  <si>
    <t xml:space="preserve">Full-time equivalents at 40 hours a week (for comparison)</t>
  </si>
  <si>
    <t xml:space="preserve">Round the result up to whole people, and check it against how many guards actually hold the site's license, training and clearance. Part-time guards can be the relief.</t>
  </si>
  <si>
    <t xml:space="preserve">Rotation patterns</t>
  </si>
  <si>
    <t xml:space="preserve">One letter per day of the cycle for each crew: D day, E evening, N night, - off. Day 1 is the first day of the rotation (B6 on the Rotation sheet).</t>
  </si>
  <si>
    <t xml:space="preserve">Key (rotation|crew)</t>
  </si>
  <si>
    <t xml:space="preserve">Cycle (days)</t>
  </si>
  <si>
    <t xml:space="preserve">Pattern</t>
  </si>
  <si>
    <t xml:space="preserve">Rotations</t>
  </si>
  <si>
    <t xml:space="preserve">Pitman (2-2-3)|A</t>
  </si>
  <si>
    <t xml:space="preserve">DD--DDD--DD---</t>
  </si>
  <si>
    <t xml:space="preserve">Pitman (2-2-3)|B</t>
  </si>
  <si>
    <t xml:space="preserve">--DD---DD--DDD</t>
  </si>
  <si>
    <t xml:space="preserve">DuPont</t>
  </si>
  <si>
    <t xml:space="preserve">Pitman (2-2-3)|C</t>
  </si>
  <si>
    <t xml:space="preserve">NN--NNN--NN---</t>
  </si>
  <si>
    <t xml:space="preserve">4 on, 4 off</t>
  </si>
  <si>
    <t xml:space="preserve">Pitman (2-2-3)|D</t>
  </si>
  <si>
    <t xml:space="preserve">--NN---NN--NNN</t>
  </si>
  <si>
    <t xml:space="preserve">2 days, 2 nights, 4 off</t>
  </si>
  <si>
    <t xml:space="preserve">DuPont|A</t>
  </si>
  <si>
    <t xml:space="preserve">NNNN---DDD-NNN---DDDD-------</t>
  </si>
  <si>
    <t xml:space="preserve">3 crews, 12 hours (56 hours a week)</t>
  </si>
  <si>
    <t xml:space="preserve">DuPont|B</t>
  </si>
  <si>
    <t xml:space="preserve">-------NNNN---DDD-NNN---DDDD</t>
  </si>
  <si>
    <t xml:space="preserve">8-hour rotation (4 crews)</t>
  </si>
  <si>
    <t xml:space="preserve">DuPont|C</t>
  </si>
  <si>
    <t xml:space="preserve">---DDDD-------NNNN---DDD-NNN</t>
  </si>
  <si>
    <t xml:space="preserve">Custom</t>
  </si>
  <si>
    <t xml:space="preserve">DuPont|D</t>
  </si>
  <si>
    <t xml:space="preserve">DDD-NNN---DDDD-------NNNN---</t>
  </si>
  <si>
    <t xml:space="preserve">4 on, 4 off|A</t>
  </si>
  <si>
    <t xml:space="preserve">DDDD----</t>
  </si>
  <si>
    <t xml:space="preserve">4 on, 4 off|B</t>
  </si>
  <si>
    <t xml:space="preserve">----DDDD</t>
  </si>
  <si>
    <t xml:space="preserve">4 on, 4 off|C</t>
  </si>
  <si>
    <t xml:space="preserve">NNNN----</t>
  </si>
  <si>
    <t xml:space="preserve">4 on, 4 off|D</t>
  </si>
  <si>
    <t xml:space="preserve">----NNNN</t>
  </si>
  <si>
    <t xml:space="preserve">2 days, 2 nights, 4 off|A</t>
  </si>
  <si>
    <t xml:space="preserve">DDNN----</t>
  </si>
  <si>
    <t xml:space="preserve">2 days, 2 nights, 4 off|B</t>
  </si>
  <si>
    <t xml:space="preserve">--DDNN--</t>
  </si>
  <si>
    <t xml:space="preserve">2 days, 2 nights, 4 off|C</t>
  </si>
  <si>
    <t xml:space="preserve">----DDNN</t>
  </si>
  <si>
    <t xml:space="preserve">2 days, 2 nights, 4 off|D</t>
  </si>
  <si>
    <t xml:space="preserve">NN----DD</t>
  </si>
  <si>
    <t xml:space="preserve">3 crews, 12 hours (56 hours a week)|A</t>
  </si>
  <si>
    <t xml:space="preserve">DN-</t>
  </si>
  <si>
    <t xml:space="preserve">3 crews, 12 hours (56 hours a week)|B</t>
  </si>
  <si>
    <t xml:space="preserve">-DN</t>
  </si>
  <si>
    <t xml:space="preserve">3 crews, 12 hours (56 hours a week)|C</t>
  </si>
  <si>
    <t xml:space="preserve">N-D</t>
  </si>
  <si>
    <t xml:space="preserve">8-hour rotation (4 crews)|A</t>
  </si>
  <si>
    <t xml:space="preserve">DDDDDDD--EEEEEEE--NNNNNNN---</t>
  </si>
  <si>
    <t xml:space="preserve">8-hour rotation (4 crews)|B</t>
  </si>
  <si>
    <t xml:space="preserve">NNNN---DDDDDDD--EEEEEEE--NNN</t>
  </si>
  <si>
    <t xml:space="preserve">8-hour rotation (4 crews)|C</t>
  </si>
  <si>
    <t xml:space="preserve">EE--NNNNNNN---DDDDDDD--EEEEE</t>
  </si>
  <si>
    <t xml:space="preserve">8-hour rotation (4 crews)|D</t>
  </si>
  <si>
    <t xml:space="preserve">--EEEEEEE--NNNNNNN---DDDDDDD</t>
  </si>
  <si>
    <t xml:space="preserve">Custom: change the cycle length, shift length and the four patterns (each pattern must be exactly as long as the cycle). Leave a crew's pattern as dashes if the rotation uses only three crews.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</si>
</sst>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d\ mmm\ d&quot;, &quot;yyyy"/>
    <numFmt numFmtId="166" formatCode="hh:mm"/>
    <numFmt numFmtId="167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01A3C"/>
      <name val="Arial"/>
      <family val="0"/>
      <charset val="1"/>
    </font>
    <font>
      <sz val="10"/>
      <color rgb="FF5F6B8A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5"/>
      <color rgb="FF101A3C"/>
      <name val="Arial"/>
      <family val="0"/>
      <charset val="1"/>
    </font>
    <font>
      <sz val="9"/>
      <color rgb="FF5F6B8A"/>
      <name val="Arial"/>
      <family val="0"/>
      <charset val="1"/>
    </font>
    <font>
      <b val="true"/>
      <sz val="10"/>
      <color rgb="FF101A3C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5F6B8A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101A3C"/>
      <name val="Arial"/>
      <family val="0"/>
      <charset val="1"/>
    </font>
    <font>
      <sz val="10"/>
      <name val="Courier New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7D6"/>
        <bgColor rgb="FFF5F7FC"/>
      </patternFill>
    </fill>
    <fill>
      <patternFill patternType="solid">
        <fgColor rgb="FFF5F7FC"/>
        <bgColor rgb="FFFFF7D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8C2D8"/>
      </left>
      <right/>
      <top style="thin">
        <color rgb="FFB8C2D8"/>
      </top>
      <bottom style="thin">
        <color rgb="FFB8C2D8"/>
      </bottom>
      <diagonal/>
    </border>
    <border diagonalUp="false" diagonalDown="false">
      <left style="thin">
        <color rgb="FFB8C2D8"/>
      </left>
      <right style="thin">
        <color rgb="FFB8C2D8"/>
      </right>
      <top style="thin">
        <color rgb="FFB8C2D8"/>
      </top>
      <bottom style="thin">
        <color rgb="FFB8C2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FDE68A"/>
        </patternFill>
      </fill>
    </dxf>
    <dxf>
      <fill>
        <patternFill>
          <bgColor rgb="FFBBF7D0"/>
        </patternFill>
      </fill>
    </dxf>
    <dxf>
      <fill>
        <patternFill>
          <bgColor rgb="FFC7D2FE"/>
        </patternFill>
      </fill>
    </dxf>
    <dxf>
      <fill>
        <patternFill>
          <bgColor rgb="FFFECACA"/>
        </patternFill>
      </fill>
    </dxf>
  </dxfs>
  <colors>
    <indexedColors>
      <rgbColor rgb="FF000000"/>
      <rgbColor rgb="FFF5F7F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2D8"/>
      <rgbColor rgb="FF808080"/>
      <rgbColor rgb="FF9999FF"/>
      <rgbColor rgb="FF993366"/>
      <rgbColor rgb="FFFFF7D6"/>
      <rgbColor rgb="FFCCFFFF"/>
      <rgbColor rgb="FF660066"/>
      <rgbColor rgb="FFFF8080"/>
      <rgbColor rgb="FF0066CC"/>
      <rgbColor rgb="FFC7D2F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BF7D0"/>
      <rgbColor rgb="FFFDE68A"/>
      <rgbColor rgb="FF99CCFF"/>
      <rgbColor rgb="FFFF99CC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5F6B8A"/>
      <rgbColor rgb="FF969696"/>
      <rgbColor rgb="FF101A3C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4"/>
  </cols>
  <sheetData>
    <row r="1" customFormat="false" ht="18" hidden="false" customHeight="true" outlineLevel="0" collapsed="false">
      <c r="A1" s="1" t="s">
        <v>0</v>
      </c>
    </row>
    <row r="2" customFormat="false" ht="18" hidden="false" customHeight="true" outlineLevel="0" collapsed="false">
      <c r="A2" s="2" t="s">
        <v>1</v>
      </c>
    </row>
    <row r="3" customFormat="false" ht="18" hidden="false" customHeight="true" outlineLevel="0" collapsed="false">
      <c r="A3" s="3"/>
    </row>
    <row r="4" customFormat="false" ht="18" hidden="false" customHeight="true" outlineLevel="0" collapsed="false">
      <c r="A4" s="4" t="s">
        <v>2</v>
      </c>
    </row>
    <row r="5" customFormat="false" ht="30" hidden="false" customHeight="true" outlineLevel="0" collapsed="false">
      <c r="A5" s="5" t="s">
        <v>3</v>
      </c>
    </row>
    <row r="6" customFormat="false" ht="18" hidden="false" customHeight="true" outlineLevel="0" collapsed="false">
      <c r="A6" s="5" t="s">
        <v>4</v>
      </c>
    </row>
    <row r="7" customFormat="false" ht="30" hidden="false" customHeight="true" outlineLevel="0" collapsed="false">
      <c r="A7" s="5" t="s">
        <v>5</v>
      </c>
    </row>
    <row r="8" customFormat="false" ht="30" hidden="false" customHeight="true" outlineLevel="0" collapsed="false">
      <c r="A8" s="5" t="s">
        <v>6</v>
      </c>
    </row>
    <row r="9" customFormat="false" ht="30" hidden="false" customHeight="true" outlineLevel="0" collapsed="false">
      <c r="A9" s="5" t="s">
        <v>7</v>
      </c>
    </row>
    <row r="10" customFormat="false" ht="30" hidden="false" customHeight="true" outlineLevel="0" collapsed="false">
      <c r="A10" s="5" t="s">
        <v>8</v>
      </c>
    </row>
    <row r="11" customFormat="false" ht="30" hidden="false" customHeight="true" outlineLevel="0" collapsed="false">
      <c r="A11" s="5" t="s">
        <v>9</v>
      </c>
    </row>
    <row r="12" customFormat="false" ht="18" hidden="false" customHeight="true" outlineLevel="0" collapsed="false">
      <c r="A12" s="3"/>
    </row>
    <row r="13" customFormat="false" ht="30" hidden="false" customHeight="true" outlineLevel="0" collapsed="false">
      <c r="A13" s="2" t="s">
        <v>10</v>
      </c>
    </row>
    <row r="14" customFormat="false" ht="30" hidden="false" customHeight="true" outlineLevel="0" collapsed="false">
      <c r="A14" s="2" t="s">
        <v>11</v>
      </c>
    </row>
    <row r="15" customFormat="false" ht="30" hidden="false" customHeight="true" outlineLevel="0" collapsed="false">
      <c r="A15" s="2" t="s">
        <v>12</v>
      </c>
    </row>
    <row r="16" customFormat="false" ht="18" hidden="false" customHeight="true" outlineLevel="0" collapsed="false">
      <c r="A16" s="2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8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4" topLeftCell="C15" activePane="bottomRight" state="frozen"/>
      <selection pane="topLeft" activeCell="A1" activeCellId="0" sqref="A1"/>
      <selection pane="topRight" activeCell="C1" activeCellId="0" sqref="C1"/>
      <selection pane="bottomLeft" activeCell="A15" activeCellId="0" sqref="A1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8"/>
    <col collapsed="false" customWidth="true" hidden="false" outlineLevel="0" max="6" min="3" style="0" width="9"/>
    <col collapsed="false" customWidth="true" hidden="false" outlineLevel="0" max="9" min="7" style="0" width="13"/>
    <col collapsed="false" customWidth="true" hidden="false" outlineLevel="0" max="10" min="10" style="0" width="11"/>
  </cols>
  <sheetData>
    <row r="1" customFormat="false" ht="18.55" hidden="false" customHeight="false" outlineLevel="0" collapsed="false">
      <c r="A1" s="6" t="s">
        <v>14</v>
      </c>
    </row>
    <row r="2" customFormat="false" ht="15" hidden="false" customHeight="false" outlineLevel="0" collapsed="false">
      <c r="A2" s="7" t="s">
        <v>15</v>
      </c>
    </row>
    <row r="4" customFormat="false" ht="15" hidden="false" customHeight="false" outlineLevel="0" collapsed="false">
      <c r="A4" s="8" t="s">
        <v>16</v>
      </c>
      <c r="B4" s="9" t="s">
        <v>17</v>
      </c>
      <c r="C4" s="9"/>
      <c r="D4" s="9"/>
      <c r="E4" s="9"/>
      <c r="F4" s="9"/>
    </row>
    <row r="5" customFormat="false" ht="15" hidden="false" customHeight="false" outlineLevel="0" collapsed="false">
      <c r="A5" s="8" t="s">
        <v>18</v>
      </c>
      <c r="B5" s="9" t="s">
        <v>19</v>
      </c>
      <c r="C5" s="9"/>
      <c r="D5" s="9"/>
      <c r="E5" s="9"/>
      <c r="F5" s="9"/>
    </row>
    <row r="6" customFormat="false" ht="15" hidden="false" customHeight="false" outlineLevel="0" collapsed="false">
      <c r="A6" s="8" t="s">
        <v>20</v>
      </c>
      <c r="B6" s="10" t="n">
        <v>46328</v>
      </c>
      <c r="C6" s="10"/>
      <c r="D6" s="11" t="s">
        <v>21</v>
      </c>
    </row>
    <row r="7" customFormat="false" ht="23.85" hidden="false" customHeight="false" outlineLevel="0" collapsed="false">
      <c r="A7" s="8" t="s">
        <v>22</v>
      </c>
      <c r="B7" s="12" t="n">
        <v>0.291666666666667</v>
      </c>
      <c r="C7" s="12"/>
      <c r="D7" s="11" t="s">
        <v>23</v>
      </c>
    </row>
    <row r="8" customFormat="false" ht="15" hidden="false" customHeight="false" outlineLevel="0" collapsed="false">
      <c r="A8" s="8" t="s">
        <v>24</v>
      </c>
      <c r="B8" s="10" t="n">
        <v>46327</v>
      </c>
      <c r="C8" s="10"/>
      <c r="D8" s="11" t="s">
        <v>25</v>
      </c>
    </row>
    <row r="9" customFormat="false" ht="15" hidden="false" customHeight="false" outlineLevel="0" collapsed="false">
      <c r="A9" s="8" t="s">
        <v>26</v>
      </c>
      <c r="B9" s="13" t="n">
        <f aca="false">INDEX(Patterns!$E$5:$E$31,MATCH($B$5&amp;"|A",Patterns!$A$5:$A$31,0))</f>
        <v>12</v>
      </c>
    </row>
    <row r="11" customFormat="false" ht="15" hidden="false" customHeight="false" outlineLevel="0" collapsed="false">
      <c r="A11" s="14" t="s">
        <v>27</v>
      </c>
      <c r="C11" s="14" t="s">
        <v>28</v>
      </c>
      <c r="D11" s="14" t="s">
        <v>29</v>
      </c>
      <c r="E11" s="14" t="s">
        <v>30</v>
      </c>
      <c r="F11" s="14" t="s">
        <v>31</v>
      </c>
    </row>
    <row r="12" customFormat="false" ht="30" hidden="false" customHeight="true" outlineLevel="0" collapsed="false">
      <c r="A12" s="8" t="s">
        <v>32</v>
      </c>
      <c r="C12" s="15" t="s">
        <v>33</v>
      </c>
      <c r="D12" s="15" t="s">
        <v>33</v>
      </c>
      <c r="E12" s="15" t="s">
        <v>33</v>
      </c>
      <c r="F12" s="15" t="s">
        <v>33</v>
      </c>
    </row>
    <row r="14" customFormat="false" ht="15" hidden="false" customHeight="false" outlineLevel="0" collapsed="false">
      <c r="A14" s="14" t="s">
        <v>34</v>
      </c>
      <c r="B14" s="14" t="s">
        <v>35</v>
      </c>
      <c r="C14" s="14" t="s">
        <v>36</v>
      </c>
      <c r="D14" s="14" t="s">
        <v>37</v>
      </c>
      <c r="E14" s="14" t="s">
        <v>38</v>
      </c>
      <c r="F14" s="14" t="s">
        <v>39</v>
      </c>
      <c r="G14" s="14" t="s">
        <v>40</v>
      </c>
      <c r="H14" s="14" t="s">
        <v>41</v>
      </c>
      <c r="I14" s="14" t="s">
        <v>42</v>
      </c>
      <c r="J14" s="14" t="s">
        <v>43</v>
      </c>
    </row>
    <row r="15" customFormat="false" ht="15" hidden="false" customHeight="false" outlineLevel="0" collapsed="false">
      <c r="A15" s="16" t="n">
        <f aca="false">$B$6</f>
        <v>46328</v>
      </c>
      <c r="B15" s="17" t="str">
        <f aca="false">TEXT(A15,"ddd")</f>
        <v>Mon</v>
      </c>
      <c r="C15" s="18" t="str">
        <f aca="false">IFERROR(MID(INDEX(Patterns!$F$5:$F$31,MATCH($B$5&amp;"|A",Patterns!$A$5:$A$31,0)),MOD($A15-$B$6,INDEX(Patterns!$D$5:$D$31,MATCH($B$5&amp;"|A",Patterns!$A$5:$A$31,0)))+1,1),"-")</f>
        <v>D</v>
      </c>
      <c r="D15" s="18" t="str">
        <f aca="false">IFERROR(MID(INDEX(Patterns!$F$5:$F$31,MATCH($B$5&amp;"|B",Patterns!$A$5:$A$31,0)),MOD($A15-$B$6,INDEX(Patterns!$D$5:$D$31,MATCH($B$5&amp;"|B",Patterns!$A$5:$A$31,0)))+1,1),"-")</f>
        <v>-</v>
      </c>
      <c r="E15" s="18" t="str">
        <f aca="false">IFERROR(MID(INDEX(Patterns!$F$5:$F$31,MATCH($B$5&amp;"|C",Patterns!$A$5:$A$31,0)),MOD($A15-$B$6,INDEX(Patterns!$D$5:$D$31,MATCH($B$5&amp;"|C",Patterns!$A$5:$A$31,0)))+1,1),"-")</f>
        <v>N</v>
      </c>
      <c r="F15" s="18" t="str">
        <f aca="false">IFERROR(MID(INDEX(Patterns!$F$5:$F$31,MATCH($B$5&amp;"|D",Patterns!$A$5:$A$31,0)),MOD($A15-$B$6,INDEX(Patterns!$D$5:$D$31,MATCH($B$5&amp;"|D",Patterns!$A$5:$A$31,0)))+1,1),"-")</f>
        <v>-</v>
      </c>
      <c r="G15" s="18" t="str">
        <f aca="false">TRIM(IF(C15="D","A ","")&amp;IF(D15="D","B ","")&amp;IF(E15="D","C ","")&amp;IF(F15="D","D ",""))</f>
        <v>A</v>
      </c>
      <c r="H15" s="18" t="str">
        <f aca="false">TRIM(IF(C15="E","A ","")&amp;IF(D15="E","B ","")&amp;IF(E15="E","C ","")&amp;IF(F15="E","D ",""))</f>
        <v/>
      </c>
      <c r="I15" s="18" t="str">
        <f aca="false">TRIM(IF(C15="N","A ","")&amp;IF(D15="N","B ","")&amp;IF(E15="N","C ","")&amp;IF(F15="N","D ",""))</f>
        <v>C</v>
      </c>
      <c r="J15" s="18" t="str">
        <f aca="false">IF(AND(COUNTIF(C15:F15,"D")=1,COUNTIF(C15:F15,"N")=1,OR($B$9=12,COUNTIF(C15:F15,"E")=1)),"Covered","Check")</f>
        <v>Covered</v>
      </c>
    </row>
    <row r="16" customFormat="false" ht="15" hidden="false" customHeight="false" outlineLevel="0" collapsed="false">
      <c r="A16" s="16" t="n">
        <f aca="false">A15+1</f>
        <v>46329</v>
      </c>
      <c r="B16" s="17" t="str">
        <f aca="false">TEXT(A16,"ddd")</f>
        <v>Tue</v>
      </c>
      <c r="C16" s="18" t="str">
        <f aca="false">IFERROR(MID(INDEX(Patterns!$F$5:$F$31,MATCH($B$5&amp;"|A",Patterns!$A$5:$A$31,0)),MOD($A16-$B$6,INDEX(Patterns!$D$5:$D$31,MATCH($B$5&amp;"|A",Patterns!$A$5:$A$31,0)))+1,1),"-")</f>
        <v>D</v>
      </c>
      <c r="D16" s="18" t="str">
        <f aca="false">IFERROR(MID(INDEX(Patterns!$F$5:$F$31,MATCH($B$5&amp;"|B",Patterns!$A$5:$A$31,0)),MOD($A16-$B$6,INDEX(Patterns!$D$5:$D$31,MATCH($B$5&amp;"|B",Patterns!$A$5:$A$31,0)))+1,1),"-")</f>
        <v>-</v>
      </c>
      <c r="E16" s="18" t="str">
        <f aca="false">IFERROR(MID(INDEX(Patterns!$F$5:$F$31,MATCH($B$5&amp;"|C",Patterns!$A$5:$A$31,0)),MOD($A16-$B$6,INDEX(Patterns!$D$5:$D$31,MATCH($B$5&amp;"|C",Patterns!$A$5:$A$31,0)))+1,1),"-")</f>
        <v>N</v>
      </c>
      <c r="F16" s="18" t="str">
        <f aca="false">IFERROR(MID(INDEX(Patterns!$F$5:$F$31,MATCH($B$5&amp;"|D",Patterns!$A$5:$A$31,0)),MOD($A16-$B$6,INDEX(Patterns!$D$5:$D$31,MATCH($B$5&amp;"|D",Patterns!$A$5:$A$31,0)))+1,1),"-")</f>
        <v>-</v>
      </c>
      <c r="G16" s="18" t="str">
        <f aca="false">TRIM(IF(C16="D","A ","")&amp;IF(D16="D","B ","")&amp;IF(E16="D","C ","")&amp;IF(F16="D","D ",""))</f>
        <v>A</v>
      </c>
      <c r="H16" s="18" t="str">
        <f aca="false">TRIM(IF(C16="E","A ","")&amp;IF(D16="E","B ","")&amp;IF(E16="E","C ","")&amp;IF(F16="E","D ",""))</f>
        <v/>
      </c>
      <c r="I16" s="18" t="str">
        <f aca="false">TRIM(IF(C16="N","A ","")&amp;IF(D16="N","B ","")&amp;IF(E16="N","C ","")&amp;IF(F16="N","D ",""))</f>
        <v>C</v>
      </c>
      <c r="J16" s="18" t="str">
        <f aca="false">IF(AND(COUNTIF(C16:F16,"D")=1,COUNTIF(C16:F16,"N")=1,OR($B$9=12,COUNTIF(C16:F16,"E")=1)),"Covered","Check")</f>
        <v>Covered</v>
      </c>
    </row>
    <row r="17" customFormat="false" ht="15" hidden="false" customHeight="false" outlineLevel="0" collapsed="false">
      <c r="A17" s="16" t="n">
        <f aca="false">A16+1</f>
        <v>46330</v>
      </c>
      <c r="B17" s="17" t="str">
        <f aca="false">TEXT(A17,"ddd")</f>
        <v>Wed</v>
      </c>
      <c r="C17" s="18" t="str">
        <f aca="false">IFERROR(MID(INDEX(Patterns!$F$5:$F$31,MATCH($B$5&amp;"|A",Patterns!$A$5:$A$31,0)),MOD($A17-$B$6,INDEX(Patterns!$D$5:$D$31,MATCH($B$5&amp;"|A",Patterns!$A$5:$A$31,0)))+1,1),"-")</f>
        <v>-</v>
      </c>
      <c r="D17" s="18" t="str">
        <f aca="false">IFERROR(MID(INDEX(Patterns!$F$5:$F$31,MATCH($B$5&amp;"|B",Patterns!$A$5:$A$31,0)),MOD($A17-$B$6,INDEX(Patterns!$D$5:$D$31,MATCH($B$5&amp;"|B",Patterns!$A$5:$A$31,0)))+1,1),"-")</f>
        <v>D</v>
      </c>
      <c r="E17" s="18" t="str">
        <f aca="false">IFERROR(MID(INDEX(Patterns!$F$5:$F$31,MATCH($B$5&amp;"|C",Patterns!$A$5:$A$31,0)),MOD($A17-$B$6,INDEX(Patterns!$D$5:$D$31,MATCH($B$5&amp;"|C",Patterns!$A$5:$A$31,0)))+1,1),"-")</f>
        <v>-</v>
      </c>
      <c r="F17" s="18" t="str">
        <f aca="false">IFERROR(MID(INDEX(Patterns!$F$5:$F$31,MATCH($B$5&amp;"|D",Patterns!$A$5:$A$31,0)),MOD($A17-$B$6,INDEX(Patterns!$D$5:$D$31,MATCH($B$5&amp;"|D",Patterns!$A$5:$A$31,0)))+1,1),"-")</f>
        <v>N</v>
      </c>
      <c r="G17" s="18" t="str">
        <f aca="false">TRIM(IF(C17="D","A ","")&amp;IF(D17="D","B ","")&amp;IF(E17="D","C ","")&amp;IF(F17="D","D ",""))</f>
        <v>B</v>
      </c>
      <c r="H17" s="18" t="str">
        <f aca="false">TRIM(IF(C17="E","A ","")&amp;IF(D17="E","B ","")&amp;IF(E17="E","C ","")&amp;IF(F17="E","D ",""))</f>
        <v/>
      </c>
      <c r="I17" s="18" t="str">
        <f aca="false">TRIM(IF(C17="N","A ","")&amp;IF(D17="N","B ","")&amp;IF(E17="N","C ","")&amp;IF(F17="N","D ",""))</f>
        <v>D</v>
      </c>
      <c r="J17" s="18" t="str">
        <f aca="false">IF(AND(COUNTIF(C17:F17,"D")=1,COUNTIF(C17:F17,"N")=1,OR($B$9=12,COUNTIF(C17:F17,"E")=1)),"Covered","Check")</f>
        <v>Covered</v>
      </c>
    </row>
    <row r="18" customFormat="false" ht="15" hidden="false" customHeight="false" outlineLevel="0" collapsed="false">
      <c r="A18" s="16" t="n">
        <f aca="false">A17+1</f>
        <v>46331</v>
      </c>
      <c r="B18" s="17" t="str">
        <f aca="false">TEXT(A18,"ddd")</f>
        <v>Thu</v>
      </c>
      <c r="C18" s="18" t="str">
        <f aca="false">IFERROR(MID(INDEX(Patterns!$F$5:$F$31,MATCH($B$5&amp;"|A",Patterns!$A$5:$A$31,0)),MOD($A18-$B$6,INDEX(Patterns!$D$5:$D$31,MATCH($B$5&amp;"|A",Patterns!$A$5:$A$31,0)))+1,1),"-")</f>
        <v>-</v>
      </c>
      <c r="D18" s="18" t="str">
        <f aca="false">IFERROR(MID(INDEX(Patterns!$F$5:$F$31,MATCH($B$5&amp;"|B",Patterns!$A$5:$A$31,0)),MOD($A18-$B$6,INDEX(Patterns!$D$5:$D$31,MATCH($B$5&amp;"|B",Patterns!$A$5:$A$31,0)))+1,1),"-")</f>
        <v>D</v>
      </c>
      <c r="E18" s="18" t="str">
        <f aca="false">IFERROR(MID(INDEX(Patterns!$F$5:$F$31,MATCH($B$5&amp;"|C",Patterns!$A$5:$A$31,0)),MOD($A18-$B$6,INDEX(Patterns!$D$5:$D$31,MATCH($B$5&amp;"|C",Patterns!$A$5:$A$31,0)))+1,1),"-")</f>
        <v>-</v>
      </c>
      <c r="F18" s="18" t="str">
        <f aca="false">IFERROR(MID(INDEX(Patterns!$F$5:$F$31,MATCH($B$5&amp;"|D",Patterns!$A$5:$A$31,0)),MOD($A18-$B$6,INDEX(Patterns!$D$5:$D$31,MATCH($B$5&amp;"|D",Patterns!$A$5:$A$31,0)))+1,1),"-")</f>
        <v>N</v>
      </c>
      <c r="G18" s="18" t="str">
        <f aca="false">TRIM(IF(C18="D","A ","")&amp;IF(D18="D","B ","")&amp;IF(E18="D","C ","")&amp;IF(F18="D","D ",""))</f>
        <v>B</v>
      </c>
      <c r="H18" s="18" t="str">
        <f aca="false">TRIM(IF(C18="E","A ","")&amp;IF(D18="E","B ","")&amp;IF(E18="E","C ","")&amp;IF(F18="E","D ",""))</f>
        <v/>
      </c>
      <c r="I18" s="18" t="str">
        <f aca="false">TRIM(IF(C18="N","A ","")&amp;IF(D18="N","B ","")&amp;IF(E18="N","C ","")&amp;IF(F18="N","D ",""))</f>
        <v>D</v>
      </c>
      <c r="J18" s="18" t="str">
        <f aca="false">IF(AND(COUNTIF(C18:F18,"D")=1,COUNTIF(C18:F18,"N")=1,OR($B$9=12,COUNTIF(C18:F18,"E")=1)),"Covered","Check")</f>
        <v>Covered</v>
      </c>
    </row>
    <row r="19" customFormat="false" ht="15" hidden="false" customHeight="false" outlineLevel="0" collapsed="false">
      <c r="A19" s="16" t="n">
        <f aca="false">A18+1</f>
        <v>46332</v>
      </c>
      <c r="B19" s="17" t="str">
        <f aca="false">TEXT(A19,"ddd")</f>
        <v>Fri</v>
      </c>
      <c r="C19" s="18" t="str">
        <f aca="false">IFERROR(MID(INDEX(Patterns!$F$5:$F$31,MATCH($B$5&amp;"|A",Patterns!$A$5:$A$31,0)),MOD($A19-$B$6,INDEX(Patterns!$D$5:$D$31,MATCH($B$5&amp;"|A",Patterns!$A$5:$A$31,0)))+1,1),"-")</f>
        <v>D</v>
      </c>
      <c r="D19" s="18" t="str">
        <f aca="false">IFERROR(MID(INDEX(Patterns!$F$5:$F$31,MATCH($B$5&amp;"|B",Patterns!$A$5:$A$31,0)),MOD($A19-$B$6,INDEX(Patterns!$D$5:$D$31,MATCH($B$5&amp;"|B",Patterns!$A$5:$A$31,0)))+1,1),"-")</f>
        <v>-</v>
      </c>
      <c r="E19" s="18" t="str">
        <f aca="false">IFERROR(MID(INDEX(Patterns!$F$5:$F$31,MATCH($B$5&amp;"|C",Patterns!$A$5:$A$31,0)),MOD($A19-$B$6,INDEX(Patterns!$D$5:$D$31,MATCH($B$5&amp;"|C",Patterns!$A$5:$A$31,0)))+1,1),"-")</f>
        <v>N</v>
      </c>
      <c r="F19" s="18" t="str">
        <f aca="false">IFERROR(MID(INDEX(Patterns!$F$5:$F$31,MATCH($B$5&amp;"|D",Patterns!$A$5:$A$31,0)),MOD($A19-$B$6,INDEX(Patterns!$D$5:$D$31,MATCH($B$5&amp;"|D",Patterns!$A$5:$A$31,0)))+1,1),"-")</f>
        <v>-</v>
      </c>
      <c r="G19" s="18" t="str">
        <f aca="false">TRIM(IF(C19="D","A ","")&amp;IF(D19="D","B ","")&amp;IF(E19="D","C ","")&amp;IF(F19="D","D ",""))</f>
        <v>A</v>
      </c>
      <c r="H19" s="18" t="str">
        <f aca="false">TRIM(IF(C19="E","A ","")&amp;IF(D19="E","B ","")&amp;IF(E19="E","C ","")&amp;IF(F19="E","D ",""))</f>
        <v/>
      </c>
      <c r="I19" s="18" t="str">
        <f aca="false">TRIM(IF(C19="N","A ","")&amp;IF(D19="N","B ","")&amp;IF(E19="N","C ","")&amp;IF(F19="N","D ",""))</f>
        <v>C</v>
      </c>
      <c r="J19" s="18" t="str">
        <f aca="false">IF(AND(COUNTIF(C19:F19,"D")=1,COUNTIF(C19:F19,"N")=1,OR($B$9=12,COUNTIF(C19:F19,"E")=1)),"Covered","Check")</f>
        <v>Covered</v>
      </c>
    </row>
    <row r="20" customFormat="false" ht="15" hidden="false" customHeight="false" outlineLevel="0" collapsed="false">
      <c r="A20" s="16" t="n">
        <f aca="false">A19+1</f>
        <v>46333</v>
      </c>
      <c r="B20" s="17" t="str">
        <f aca="false">TEXT(A20,"ddd")</f>
        <v>Sat</v>
      </c>
      <c r="C20" s="18" t="str">
        <f aca="false">IFERROR(MID(INDEX(Patterns!$F$5:$F$31,MATCH($B$5&amp;"|A",Patterns!$A$5:$A$31,0)),MOD($A20-$B$6,INDEX(Patterns!$D$5:$D$31,MATCH($B$5&amp;"|A",Patterns!$A$5:$A$31,0)))+1,1),"-")</f>
        <v>D</v>
      </c>
      <c r="D20" s="18" t="str">
        <f aca="false">IFERROR(MID(INDEX(Patterns!$F$5:$F$31,MATCH($B$5&amp;"|B",Patterns!$A$5:$A$31,0)),MOD($A20-$B$6,INDEX(Patterns!$D$5:$D$31,MATCH($B$5&amp;"|B",Patterns!$A$5:$A$31,0)))+1,1),"-")</f>
        <v>-</v>
      </c>
      <c r="E20" s="18" t="str">
        <f aca="false">IFERROR(MID(INDEX(Patterns!$F$5:$F$31,MATCH($B$5&amp;"|C",Patterns!$A$5:$A$31,0)),MOD($A20-$B$6,INDEX(Patterns!$D$5:$D$31,MATCH($B$5&amp;"|C",Patterns!$A$5:$A$31,0)))+1,1),"-")</f>
        <v>N</v>
      </c>
      <c r="F20" s="18" t="str">
        <f aca="false">IFERROR(MID(INDEX(Patterns!$F$5:$F$31,MATCH($B$5&amp;"|D",Patterns!$A$5:$A$31,0)),MOD($A20-$B$6,INDEX(Patterns!$D$5:$D$31,MATCH($B$5&amp;"|D",Patterns!$A$5:$A$31,0)))+1,1),"-")</f>
        <v>-</v>
      </c>
      <c r="G20" s="18" t="str">
        <f aca="false">TRIM(IF(C20="D","A ","")&amp;IF(D20="D","B ","")&amp;IF(E20="D","C ","")&amp;IF(F20="D","D ",""))</f>
        <v>A</v>
      </c>
      <c r="H20" s="18" t="str">
        <f aca="false">TRIM(IF(C20="E","A ","")&amp;IF(D20="E","B ","")&amp;IF(E20="E","C ","")&amp;IF(F20="E","D ",""))</f>
        <v/>
      </c>
      <c r="I20" s="18" t="str">
        <f aca="false">TRIM(IF(C20="N","A ","")&amp;IF(D20="N","B ","")&amp;IF(E20="N","C ","")&amp;IF(F20="N","D ",""))</f>
        <v>C</v>
      </c>
      <c r="J20" s="18" t="str">
        <f aca="false">IF(AND(COUNTIF(C20:F20,"D")=1,COUNTIF(C20:F20,"N")=1,OR($B$9=12,COUNTIF(C20:F20,"E")=1)),"Covered","Check")</f>
        <v>Covered</v>
      </c>
    </row>
    <row r="21" customFormat="false" ht="15" hidden="false" customHeight="false" outlineLevel="0" collapsed="false">
      <c r="A21" s="16" t="n">
        <f aca="false">A20+1</f>
        <v>46334</v>
      </c>
      <c r="B21" s="17" t="str">
        <f aca="false">TEXT(A21,"ddd")</f>
        <v>Sun</v>
      </c>
      <c r="C21" s="18" t="str">
        <f aca="false">IFERROR(MID(INDEX(Patterns!$F$5:$F$31,MATCH($B$5&amp;"|A",Patterns!$A$5:$A$31,0)),MOD($A21-$B$6,INDEX(Patterns!$D$5:$D$31,MATCH($B$5&amp;"|A",Patterns!$A$5:$A$31,0)))+1,1),"-")</f>
        <v>D</v>
      </c>
      <c r="D21" s="18" t="str">
        <f aca="false">IFERROR(MID(INDEX(Patterns!$F$5:$F$31,MATCH($B$5&amp;"|B",Patterns!$A$5:$A$31,0)),MOD($A21-$B$6,INDEX(Patterns!$D$5:$D$31,MATCH($B$5&amp;"|B",Patterns!$A$5:$A$31,0)))+1,1),"-")</f>
        <v>-</v>
      </c>
      <c r="E21" s="18" t="str">
        <f aca="false">IFERROR(MID(INDEX(Patterns!$F$5:$F$31,MATCH($B$5&amp;"|C",Patterns!$A$5:$A$31,0)),MOD($A21-$B$6,INDEX(Patterns!$D$5:$D$31,MATCH($B$5&amp;"|C",Patterns!$A$5:$A$31,0)))+1,1),"-")</f>
        <v>N</v>
      </c>
      <c r="F21" s="18" t="str">
        <f aca="false">IFERROR(MID(INDEX(Patterns!$F$5:$F$31,MATCH($B$5&amp;"|D",Patterns!$A$5:$A$31,0)),MOD($A21-$B$6,INDEX(Patterns!$D$5:$D$31,MATCH($B$5&amp;"|D",Patterns!$A$5:$A$31,0)))+1,1),"-")</f>
        <v>-</v>
      </c>
      <c r="G21" s="18" t="str">
        <f aca="false">TRIM(IF(C21="D","A ","")&amp;IF(D21="D","B ","")&amp;IF(E21="D","C ","")&amp;IF(F21="D","D ",""))</f>
        <v>A</v>
      </c>
      <c r="H21" s="18" t="str">
        <f aca="false">TRIM(IF(C21="E","A ","")&amp;IF(D21="E","B ","")&amp;IF(E21="E","C ","")&amp;IF(F21="E","D ",""))</f>
        <v/>
      </c>
      <c r="I21" s="18" t="str">
        <f aca="false">TRIM(IF(C21="N","A ","")&amp;IF(D21="N","B ","")&amp;IF(E21="N","C ","")&amp;IF(F21="N","D ",""))</f>
        <v>C</v>
      </c>
      <c r="J21" s="18" t="str">
        <f aca="false">IF(AND(COUNTIF(C21:F21,"D")=1,COUNTIF(C21:F21,"N")=1,OR($B$9=12,COUNTIF(C21:F21,"E")=1)),"Covered","Check")</f>
        <v>Covered</v>
      </c>
    </row>
    <row r="22" customFormat="false" ht="15" hidden="false" customHeight="false" outlineLevel="0" collapsed="false">
      <c r="A22" s="16" t="n">
        <f aca="false">A21+1</f>
        <v>46335</v>
      </c>
      <c r="B22" s="17" t="str">
        <f aca="false">TEXT(A22,"ddd")</f>
        <v>Mon</v>
      </c>
      <c r="C22" s="18" t="str">
        <f aca="false">IFERROR(MID(INDEX(Patterns!$F$5:$F$31,MATCH($B$5&amp;"|A",Patterns!$A$5:$A$31,0)),MOD($A22-$B$6,INDEX(Patterns!$D$5:$D$31,MATCH($B$5&amp;"|A",Patterns!$A$5:$A$31,0)))+1,1),"-")</f>
        <v>-</v>
      </c>
      <c r="D22" s="18" t="str">
        <f aca="false">IFERROR(MID(INDEX(Patterns!$F$5:$F$31,MATCH($B$5&amp;"|B",Patterns!$A$5:$A$31,0)),MOD($A22-$B$6,INDEX(Patterns!$D$5:$D$31,MATCH($B$5&amp;"|B",Patterns!$A$5:$A$31,0)))+1,1),"-")</f>
        <v>D</v>
      </c>
      <c r="E22" s="18" t="str">
        <f aca="false">IFERROR(MID(INDEX(Patterns!$F$5:$F$31,MATCH($B$5&amp;"|C",Patterns!$A$5:$A$31,0)),MOD($A22-$B$6,INDEX(Patterns!$D$5:$D$31,MATCH($B$5&amp;"|C",Patterns!$A$5:$A$31,0)))+1,1),"-")</f>
        <v>-</v>
      </c>
      <c r="F22" s="18" t="str">
        <f aca="false">IFERROR(MID(INDEX(Patterns!$F$5:$F$31,MATCH($B$5&amp;"|D",Patterns!$A$5:$A$31,0)),MOD($A22-$B$6,INDEX(Patterns!$D$5:$D$31,MATCH($B$5&amp;"|D",Patterns!$A$5:$A$31,0)))+1,1),"-")</f>
        <v>N</v>
      </c>
      <c r="G22" s="18" t="str">
        <f aca="false">TRIM(IF(C22="D","A ","")&amp;IF(D22="D","B ","")&amp;IF(E22="D","C ","")&amp;IF(F22="D","D ",""))</f>
        <v>B</v>
      </c>
      <c r="H22" s="18" t="str">
        <f aca="false">TRIM(IF(C22="E","A ","")&amp;IF(D22="E","B ","")&amp;IF(E22="E","C ","")&amp;IF(F22="E","D ",""))</f>
        <v/>
      </c>
      <c r="I22" s="18" t="str">
        <f aca="false">TRIM(IF(C22="N","A ","")&amp;IF(D22="N","B ","")&amp;IF(E22="N","C ","")&amp;IF(F22="N","D ",""))</f>
        <v>D</v>
      </c>
      <c r="J22" s="18" t="str">
        <f aca="false">IF(AND(COUNTIF(C22:F22,"D")=1,COUNTIF(C22:F22,"N")=1,OR($B$9=12,COUNTIF(C22:F22,"E")=1)),"Covered","Check")</f>
        <v>Covered</v>
      </c>
    </row>
    <row r="23" customFormat="false" ht="15" hidden="false" customHeight="false" outlineLevel="0" collapsed="false">
      <c r="A23" s="16" t="n">
        <f aca="false">A22+1</f>
        <v>46336</v>
      </c>
      <c r="B23" s="17" t="str">
        <f aca="false">TEXT(A23,"ddd")</f>
        <v>Tue</v>
      </c>
      <c r="C23" s="18" t="str">
        <f aca="false">IFERROR(MID(INDEX(Patterns!$F$5:$F$31,MATCH($B$5&amp;"|A",Patterns!$A$5:$A$31,0)),MOD($A23-$B$6,INDEX(Patterns!$D$5:$D$31,MATCH($B$5&amp;"|A",Patterns!$A$5:$A$31,0)))+1,1),"-")</f>
        <v>-</v>
      </c>
      <c r="D23" s="18" t="str">
        <f aca="false">IFERROR(MID(INDEX(Patterns!$F$5:$F$31,MATCH($B$5&amp;"|B",Patterns!$A$5:$A$31,0)),MOD($A23-$B$6,INDEX(Patterns!$D$5:$D$31,MATCH($B$5&amp;"|B",Patterns!$A$5:$A$31,0)))+1,1),"-")</f>
        <v>D</v>
      </c>
      <c r="E23" s="18" t="str">
        <f aca="false">IFERROR(MID(INDEX(Patterns!$F$5:$F$31,MATCH($B$5&amp;"|C",Patterns!$A$5:$A$31,0)),MOD($A23-$B$6,INDEX(Patterns!$D$5:$D$31,MATCH($B$5&amp;"|C",Patterns!$A$5:$A$31,0)))+1,1),"-")</f>
        <v>-</v>
      </c>
      <c r="F23" s="18" t="str">
        <f aca="false">IFERROR(MID(INDEX(Patterns!$F$5:$F$31,MATCH($B$5&amp;"|D",Patterns!$A$5:$A$31,0)),MOD($A23-$B$6,INDEX(Patterns!$D$5:$D$31,MATCH($B$5&amp;"|D",Patterns!$A$5:$A$31,0)))+1,1),"-")</f>
        <v>N</v>
      </c>
      <c r="G23" s="18" t="str">
        <f aca="false">TRIM(IF(C23="D","A ","")&amp;IF(D23="D","B ","")&amp;IF(E23="D","C ","")&amp;IF(F23="D","D ",""))</f>
        <v>B</v>
      </c>
      <c r="H23" s="18" t="str">
        <f aca="false">TRIM(IF(C23="E","A ","")&amp;IF(D23="E","B ","")&amp;IF(E23="E","C ","")&amp;IF(F23="E","D ",""))</f>
        <v/>
      </c>
      <c r="I23" s="18" t="str">
        <f aca="false">TRIM(IF(C23="N","A ","")&amp;IF(D23="N","B ","")&amp;IF(E23="N","C ","")&amp;IF(F23="N","D ",""))</f>
        <v>D</v>
      </c>
      <c r="J23" s="18" t="str">
        <f aca="false">IF(AND(COUNTIF(C23:F23,"D")=1,COUNTIF(C23:F23,"N")=1,OR($B$9=12,COUNTIF(C23:F23,"E")=1)),"Covered","Check")</f>
        <v>Covered</v>
      </c>
    </row>
    <row r="24" customFormat="false" ht="15" hidden="false" customHeight="false" outlineLevel="0" collapsed="false">
      <c r="A24" s="16" t="n">
        <f aca="false">A23+1</f>
        <v>46337</v>
      </c>
      <c r="B24" s="17" t="str">
        <f aca="false">TEXT(A24,"ddd")</f>
        <v>Wed</v>
      </c>
      <c r="C24" s="18" t="str">
        <f aca="false">IFERROR(MID(INDEX(Patterns!$F$5:$F$31,MATCH($B$5&amp;"|A",Patterns!$A$5:$A$31,0)),MOD($A24-$B$6,INDEX(Patterns!$D$5:$D$31,MATCH($B$5&amp;"|A",Patterns!$A$5:$A$31,0)))+1,1),"-")</f>
        <v>D</v>
      </c>
      <c r="D24" s="18" t="str">
        <f aca="false">IFERROR(MID(INDEX(Patterns!$F$5:$F$31,MATCH($B$5&amp;"|B",Patterns!$A$5:$A$31,0)),MOD($A24-$B$6,INDEX(Patterns!$D$5:$D$31,MATCH($B$5&amp;"|B",Patterns!$A$5:$A$31,0)))+1,1),"-")</f>
        <v>-</v>
      </c>
      <c r="E24" s="18" t="str">
        <f aca="false">IFERROR(MID(INDEX(Patterns!$F$5:$F$31,MATCH($B$5&amp;"|C",Patterns!$A$5:$A$31,0)),MOD($A24-$B$6,INDEX(Patterns!$D$5:$D$31,MATCH($B$5&amp;"|C",Patterns!$A$5:$A$31,0)))+1,1),"-")</f>
        <v>N</v>
      </c>
      <c r="F24" s="18" t="str">
        <f aca="false">IFERROR(MID(INDEX(Patterns!$F$5:$F$31,MATCH($B$5&amp;"|D",Patterns!$A$5:$A$31,0)),MOD($A24-$B$6,INDEX(Patterns!$D$5:$D$31,MATCH($B$5&amp;"|D",Patterns!$A$5:$A$31,0)))+1,1),"-")</f>
        <v>-</v>
      </c>
      <c r="G24" s="18" t="str">
        <f aca="false">TRIM(IF(C24="D","A ","")&amp;IF(D24="D","B ","")&amp;IF(E24="D","C ","")&amp;IF(F24="D","D ",""))</f>
        <v>A</v>
      </c>
      <c r="H24" s="18" t="str">
        <f aca="false">TRIM(IF(C24="E","A ","")&amp;IF(D24="E","B ","")&amp;IF(E24="E","C ","")&amp;IF(F24="E","D ",""))</f>
        <v/>
      </c>
      <c r="I24" s="18" t="str">
        <f aca="false">TRIM(IF(C24="N","A ","")&amp;IF(D24="N","B ","")&amp;IF(E24="N","C ","")&amp;IF(F24="N","D ",""))</f>
        <v>C</v>
      </c>
      <c r="J24" s="18" t="str">
        <f aca="false">IF(AND(COUNTIF(C24:F24,"D")=1,COUNTIF(C24:F24,"N")=1,OR($B$9=12,COUNTIF(C24:F24,"E")=1)),"Covered","Check")</f>
        <v>Covered</v>
      </c>
    </row>
    <row r="25" customFormat="false" ht="15" hidden="false" customHeight="false" outlineLevel="0" collapsed="false">
      <c r="A25" s="16" t="n">
        <f aca="false">A24+1</f>
        <v>46338</v>
      </c>
      <c r="B25" s="17" t="str">
        <f aca="false">TEXT(A25,"ddd")</f>
        <v>Thu</v>
      </c>
      <c r="C25" s="18" t="str">
        <f aca="false">IFERROR(MID(INDEX(Patterns!$F$5:$F$31,MATCH($B$5&amp;"|A",Patterns!$A$5:$A$31,0)),MOD($A25-$B$6,INDEX(Patterns!$D$5:$D$31,MATCH($B$5&amp;"|A",Patterns!$A$5:$A$31,0)))+1,1),"-")</f>
        <v>D</v>
      </c>
      <c r="D25" s="18" t="str">
        <f aca="false">IFERROR(MID(INDEX(Patterns!$F$5:$F$31,MATCH($B$5&amp;"|B",Patterns!$A$5:$A$31,0)),MOD($A25-$B$6,INDEX(Patterns!$D$5:$D$31,MATCH($B$5&amp;"|B",Patterns!$A$5:$A$31,0)))+1,1),"-")</f>
        <v>-</v>
      </c>
      <c r="E25" s="18" t="str">
        <f aca="false">IFERROR(MID(INDEX(Patterns!$F$5:$F$31,MATCH($B$5&amp;"|C",Patterns!$A$5:$A$31,0)),MOD($A25-$B$6,INDEX(Patterns!$D$5:$D$31,MATCH($B$5&amp;"|C",Patterns!$A$5:$A$31,0)))+1,1),"-")</f>
        <v>N</v>
      </c>
      <c r="F25" s="18" t="str">
        <f aca="false">IFERROR(MID(INDEX(Patterns!$F$5:$F$31,MATCH($B$5&amp;"|D",Patterns!$A$5:$A$31,0)),MOD($A25-$B$6,INDEX(Patterns!$D$5:$D$31,MATCH($B$5&amp;"|D",Patterns!$A$5:$A$31,0)))+1,1),"-")</f>
        <v>-</v>
      </c>
      <c r="G25" s="18" t="str">
        <f aca="false">TRIM(IF(C25="D","A ","")&amp;IF(D25="D","B ","")&amp;IF(E25="D","C ","")&amp;IF(F25="D","D ",""))</f>
        <v>A</v>
      </c>
      <c r="H25" s="18" t="str">
        <f aca="false">TRIM(IF(C25="E","A ","")&amp;IF(D25="E","B ","")&amp;IF(E25="E","C ","")&amp;IF(F25="E","D ",""))</f>
        <v/>
      </c>
      <c r="I25" s="18" t="str">
        <f aca="false">TRIM(IF(C25="N","A ","")&amp;IF(D25="N","B ","")&amp;IF(E25="N","C ","")&amp;IF(F25="N","D ",""))</f>
        <v>C</v>
      </c>
      <c r="J25" s="18" t="str">
        <f aca="false">IF(AND(COUNTIF(C25:F25,"D")=1,COUNTIF(C25:F25,"N")=1,OR($B$9=12,COUNTIF(C25:F25,"E")=1)),"Covered","Check")</f>
        <v>Covered</v>
      </c>
    </row>
    <row r="26" customFormat="false" ht="15" hidden="false" customHeight="false" outlineLevel="0" collapsed="false">
      <c r="A26" s="16" t="n">
        <f aca="false">A25+1</f>
        <v>46339</v>
      </c>
      <c r="B26" s="17" t="str">
        <f aca="false">TEXT(A26,"ddd")</f>
        <v>Fri</v>
      </c>
      <c r="C26" s="18" t="str">
        <f aca="false">IFERROR(MID(INDEX(Patterns!$F$5:$F$31,MATCH($B$5&amp;"|A",Patterns!$A$5:$A$31,0)),MOD($A26-$B$6,INDEX(Patterns!$D$5:$D$31,MATCH($B$5&amp;"|A",Patterns!$A$5:$A$31,0)))+1,1),"-")</f>
        <v>-</v>
      </c>
      <c r="D26" s="18" t="str">
        <f aca="false">IFERROR(MID(INDEX(Patterns!$F$5:$F$31,MATCH($B$5&amp;"|B",Patterns!$A$5:$A$31,0)),MOD($A26-$B$6,INDEX(Patterns!$D$5:$D$31,MATCH($B$5&amp;"|B",Patterns!$A$5:$A$31,0)))+1,1),"-")</f>
        <v>D</v>
      </c>
      <c r="E26" s="18" t="str">
        <f aca="false">IFERROR(MID(INDEX(Patterns!$F$5:$F$31,MATCH($B$5&amp;"|C",Patterns!$A$5:$A$31,0)),MOD($A26-$B$6,INDEX(Patterns!$D$5:$D$31,MATCH($B$5&amp;"|C",Patterns!$A$5:$A$31,0)))+1,1),"-")</f>
        <v>-</v>
      </c>
      <c r="F26" s="18" t="str">
        <f aca="false">IFERROR(MID(INDEX(Patterns!$F$5:$F$31,MATCH($B$5&amp;"|D",Patterns!$A$5:$A$31,0)),MOD($A26-$B$6,INDEX(Patterns!$D$5:$D$31,MATCH($B$5&amp;"|D",Patterns!$A$5:$A$31,0)))+1,1),"-")</f>
        <v>N</v>
      </c>
      <c r="G26" s="18" t="str">
        <f aca="false">TRIM(IF(C26="D","A ","")&amp;IF(D26="D","B ","")&amp;IF(E26="D","C ","")&amp;IF(F26="D","D ",""))</f>
        <v>B</v>
      </c>
      <c r="H26" s="18" t="str">
        <f aca="false">TRIM(IF(C26="E","A ","")&amp;IF(D26="E","B ","")&amp;IF(E26="E","C ","")&amp;IF(F26="E","D ",""))</f>
        <v/>
      </c>
      <c r="I26" s="18" t="str">
        <f aca="false">TRIM(IF(C26="N","A ","")&amp;IF(D26="N","B ","")&amp;IF(E26="N","C ","")&amp;IF(F26="N","D ",""))</f>
        <v>D</v>
      </c>
      <c r="J26" s="18" t="str">
        <f aca="false">IF(AND(COUNTIF(C26:F26,"D")=1,COUNTIF(C26:F26,"N")=1,OR($B$9=12,COUNTIF(C26:F26,"E")=1)),"Covered","Check")</f>
        <v>Covered</v>
      </c>
    </row>
    <row r="27" customFormat="false" ht="15" hidden="false" customHeight="false" outlineLevel="0" collapsed="false">
      <c r="A27" s="16" t="n">
        <f aca="false">A26+1</f>
        <v>46340</v>
      </c>
      <c r="B27" s="17" t="str">
        <f aca="false">TEXT(A27,"ddd")</f>
        <v>Sat</v>
      </c>
      <c r="C27" s="18" t="str">
        <f aca="false">IFERROR(MID(INDEX(Patterns!$F$5:$F$31,MATCH($B$5&amp;"|A",Patterns!$A$5:$A$31,0)),MOD($A27-$B$6,INDEX(Patterns!$D$5:$D$31,MATCH($B$5&amp;"|A",Patterns!$A$5:$A$31,0)))+1,1),"-")</f>
        <v>-</v>
      </c>
      <c r="D27" s="18" t="str">
        <f aca="false">IFERROR(MID(INDEX(Patterns!$F$5:$F$31,MATCH($B$5&amp;"|B",Patterns!$A$5:$A$31,0)),MOD($A27-$B$6,INDEX(Patterns!$D$5:$D$31,MATCH($B$5&amp;"|B",Patterns!$A$5:$A$31,0)))+1,1),"-")</f>
        <v>D</v>
      </c>
      <c r="E27" s="18" t="str">
        <f aca="false">IFERROR(MID(INDEX(Patterns!$F$5:$F$31,MATCH($B$5&amp;"|C",Patterns!$A$5:$A$31,0)),MOD($A27-$B$6,INDEX(Patterns!$D$5:$D$31,MATCH($B$5&amp;"|C",Patterns!$A$5:$A$31,0)))+1,1),"-")</f>
        <v>-</v>
      </c>
      <c r="F27" s="18" t="str">
        <f aca="false">IFERROR(MID(INDEX(Patterns!$F$5:$F$31,MATCH($B$5&amp;"|D",Patterns!$A$5:$A$31,0)),MOD($A27-$B$6,INDEX(Patterns!$D$5:$D$31,MATCH($B$5&amp;"|D",Patterns!$A$5:$A$31,0)))+1,1),"-")</f>
        <v>N</v>
      </c>
      <c r="G27" s="18" t="str">
        <f aca="false">TRIM(IF(C27="D","A ","")&amp;IF(D27="D","B ","")&amp;IF(E27="D","C ","")&amp;IF(F27="D","D ",""))</f>
        <v>B</v>
      </c>
      <c r="H27" s="18" t="str">
        <f aca="false">TRIM(IF(C27="E","A ","")&amp;IF(D27="E","B ","")&amp;IF(E27="E","C ","")&amp;IF(F27="E","D ",""))</f>
        <v/>
      </c>
      <c r="I27" s="18" t="str">
        <f aca="false">TRIM(IF(C27="N","A ","")&amp;IF(D27="N","B ","")&amp;IF(E27="N","C ","")&amp;IF(F27="N","D ",""))</f>
        <v>D</v>
      </c>
      <c r="J27" s="18" t="str">
        <f aca="false">IF(AND(COUNTIF(C27:F27,"D")=1,COUNTIF(C27:F27,"N")=1,OR($B$9=12,COUNTIF(C27:F27,"E")=1)),"Covered","Check")</f>
        <v>Covered</v>
      </c>
    </row>
    <row r="28" customFormat="false" ht="15" hidden="false" customHeight="false" outlineLevel="0" collapsed="false">
      <c r="A28" s="16" t="n">
        <f aca="false">A27+1</f>
        <v>46341</v>
      </c>
      <c r="B28" s="17" t="str">
        <f aca="false">TEXT(A28,"ddd")</f>
        <v>Sun</v>
      </c>
      <c r="C28" s="18" t="str">
        <f aca="false">IFERROR(MID(INDEX(Patterns!$F$5:$F$31,MATCH($B$5&amp;"|A",Patterns!$A$5:$A$31,0)),MOD($A28-$B$6,INDEX(Patterns!$D$5:$D$31,MATCH($B$5&amp;"|A",Patterns!$A$5:$A$31,0)))+1,1),"-")</f>
        <v>-</v>
      </c>
      <c r="D28" s="18" t="str">
        <f aca="false">IFERROR(MID(INDEX(Patterns!$F$5:$F$31,MATCH($B$5&amp;"|B",Patterns!$A$5:$A$31,0)),MOD($A28-$B$6,INDEX(Patterns!$D$5:$D$31,MATCH($B$5&amp;"|B",Patterns!$A$5:$A$31,0)))+1,1),"-")</f>
        <v>D</v>
      </c>
      <c r="E28" s="18" t="str">
        <f aca="false">IFERROR(MID(INDEX(Patterns!$F$5:$F$31,MATCH($B$5&amp;"|C",Patterns!$A$5:$A$31,0)),MOD($A28-$B$6,INDEX(Patterns!$D$5:$D$31,MATCH($B$5&amp;"|C",Patterns!$A$5:$A$31,0)))+1,1),"-")</f>
        <v>-</v>
      </c>
      <c r="F28" s="18" t="str">
        <f aca="false">IFERROR(MID(INDEX(Patterns!$F$5:$F$31,MATCH($B$5&amp;"|D",Patterns!$A$5:$A$31,0)),MOD($A28-$B$6,INDEX(Patterns!$D$5:$D$31,MATCH($B$5&amp;"|D",Patterns!$A$5:$A$31,0)))+1,1),"-")</f>
        <v>N</v>
      </c>
      <c r="G28" s="18" t="str">
        <f aca="false">TRIM(IF(C28="D","A ","")&amp;IF(D28="D","B ","")&amp;IF(E28="D","C ","")&amp;IF(F28="D","D ",""))</f>
        <v>B</v>
      </c>
      <c r="H28" s="18" t="str">
        <f aca="false">TRIM(IF(C28="E","A ","")&amp;IF(D28="E","B ","")&amp;IF(E28="E","C ","")&amp;IF(F28="E","D ",""))</f>
        <v/>
      </c>
      <c r="I28" s="18" t="str">
        <f aca="false">TRIM(IF(C28="N","A ","")&amp;IF(D28="N","B ","")&amp;IF(E28="N","C ","")&amp;IF(F28="N","D ",""))</f>
        <v>D</v>
      </c>
      <c r="J28" s="18" t="str">
        <f aca="false">IF(AND(COUNTIF(C28:F28,"D")=1,COUNTIF(C28:F28,"N")=1,OR($B$9=12,COUNTIF(C28:F28,"E")=1)),"Covered","Check")</f>
        <v>Covered</v>
      </c>
    </row>
    <row r="29" customFormat="false" ht="15" hidden="false" customHeight="false" outlineLevel="0" collapsed="false">
      <c r="A29" s="16" t="n">
        <f aca="false">A28+1</f>
        <v>46342</v>
      </c>
      <c r="B29" s="17" t="str">
        <f aca="false">TEXT(A29,"ddd")</f>
        <v>Mon</v>
      </c>
      <c r="C29" s="18" t="str">
        <f aca="false">IFERROR(MID(INDEX(Patterns!$F$5:$F$31,MATCH($B$5&amp;"|A",Patterns!$A$5:$A$31,0)),MOD($A29-$B$6,INDEX(Patterns!$D$5:$D$31,MATCH($B$5&amp;"|A",Patterns!$A$5:$A$31,0)))+1,1),"-")</f>
        <v>D</v>
      </c>
      <c r="D29" s="18" t="str">
        <f aca="false">IFERROR(MID(INDEX(Patterns!$F$5:$F$31,MATCH($B$5&amp;"|B",Patterns!$A$5:$A$31,0)),MOD($A29-$B$6,INDEX(Patterns!$D$5:$D$31,MATCH($B$5&amp;"|B",Patterns!$A$5:$A$31,0)))+1,1),"-")</f>
        <v>-</v>
      </c>
      <c r="E29" s="18" t="str">
        <f aca="false">IFERROR(MID(INDEX(Patterns!$F$5:$F$31,MATCH($B$5&amp;"|C",Patterns!$A$5:$A$31,0)),MOD($A29-$B$6,INDEX(Patterns!$D$5:$D$31,MATCH($B$5&amp;"|C",Patterns!$A$5:$A$31,0)))+1,1),"-")</f>
        <v>N</v>
      </c>
      <c r="F29" s="18" t="str">
        <f aca="false">IFERROR(MID(INDEX(Patterns!$F$5:$F$31,MATCH($B$5&amp;"|D",Patterns!$A$5:$A$31,0)),MOD($A29-$B$6,INDEX(Patterns!$D$5:$D$31,MATCH($B$5&amp;"|D",Patterns!$A$5:$A$31,0)))+1,1),"-")</f>
        <v>-</v>
      </c>
      <c r="G29" s="18" t="str">
        <f aca="false">TRIM(IF(C29="D","A ","")&amp;IF(D29="D","B ","")&amp;IF(E29="D","C ","")&amp;IF(F29="D","D ",""))</f>
        <v>A</v>
      </c>
      <c r="H29" s="18" t="str">
        <f aca="false">TRIM(IF(C29="E","A ","")&amp;IF(D29="E","B ","")&amp;IF(E29="E","C ","")&amp;IF(F29="E","D ",""))</f>
        <v/>
      </c>
      <c r="I29" s="18" t="str">
        <f aca="false">TRIM(IF(C29="N","A ","")&amp;IF(D29="N","B ","")&amp;IF(E29="N","C ","")&amp;IF(F29="N","D ",""))</f>
        <v>C</v>
      </c>
      <c r="J29" s="18" t="str">
        <f aca="false">IF(AND(COUNTIF(C29:F29,"D")=1,COUNTIF(C29:F29,"N")=1,OR($B$9=12,COUNTIF(C29:F29,"E")=1)),"Covered","Check")</f>
        <v>Covered</v>
      </c>
    </row>
    <row r="30" customFormat="false" ht="15" hidden="false" customHeight="false" outlineLevel="0" collapsed="false">
      <c r="A30" s="16" t="n">
        <f aca="false">A29+1</f>
        <v>46343</v>
      </c>
      <c r="B30" s="17" t="str">
        <f aca="false">TEXT(A30,"ddd")</f>
        <v>Tue</v>
      </c>
      <c r="C30" s="18" t="str">
        <f aca="false">IFERROR(MID(INDEX(Patterns!$F$5:$F$31,MATCH($B$5&amp;"|A",Patterns!$A$5:$A$31,0)),MOD($A30-$B$6,INDEX(Patterns!$D$5:$D$31,MATCH($B$5&amp;"|A",Patterns!$A$5:$A$31,0)))+1,1),"-")</f>
        <v>D</v>
      </c>
      <c r="D30" s="18" t="str">
        <f aca="false">IFERROR(MID(INDEX(Patterns!$F$5:$F$31,MATCH($B$5&amp;"|B",Patterns!$A$5:$A$31,0)),MOD($A30-$B$6,INDEX(Patterns!$D$5:$D$31,MATCH($B$5&amp;"|B",Patterns!$A$5:$A$31,0)))+1,1),"-")</f>
        <v>-</v>
      </c>
      <c r="E30" s="18" t="str">
        <f aca="false">IFERROR(MID(INDEX(Patterns!$F$5:$F$31,MATCH($B$5&amp;"|C",Patterns!$A$5:$A$31,0)),MOD($A30-$B$6,INDEX(Patterns!$D$5:$D$31,MATCH($B$5&amp;"|C",Patterns!$A$5:$A$31,0)))+1,1),"-")</f>
        <v>N</v>
      </c>
      <c r="F30" s="18" t="str">
        <f aca="false">IFERROR(MID(INDEX(Patterns!$F$5:$F$31,MATCH($B$5&amp;"|D",Patterns!$A$5:$A$31,0)),MOD($A30-$B$6,INDEX(Patterns!$D$5:$D$31,MATCH($B$5&amp;"|D",Patterns!$A$5:$A$31,0)))+1,1),"-")</f>
        <v>-</v>
      </c>
      <c r="G30" s="18" t="str">
        <f aca="false">TRIM(IF(C30="D","A ","")&amp;IF(D30="D","B ","")&amp;IF(E30="D","C ","")&amp;IF(F30="D","D ",""))</f>
        <v>A</v>
      </c>
      <c r="H30" s="18" t="str">
        <f aca="false">TRIM(IF(C30="E","A ","")&amp;IF(D30="E","B ","")&amp;IF(E30="E","C ","")&amp;IF(F30="E","D ",""))</f>
        <v/>
      </c>
      <c r="I30" s="18" t="str">
        <f aca="false">TRIM(IF(C30="N","A ","")&amp;IF(D30="N","B ","")&amp;IF(E30="N","C ","")&amp;IF(F30="N","D ",""))</f>
        <v>C</v>
      </c>
      <c r="J30" s="18" t="str">
        <f aca="false">IF(AND(COUNTIF(C30:F30,"D")=1,COUNTIF(C30:F30,"N")=1,OR($B$9=12,COUNTIF(C30:F30,"E")=1)),"Covered","Check")</f>
        <v>Covered</v>
      </c>
    </row>
    <row r="31" customFormat="false" ht="15" hidden="false" customHeight="false" outlineLevel="0" collapsed="false">
      <c r="A31" s="16" t="n">
        <f aca="false">A30+1</f>
        <v>46344</v>
      </c>
      <c r="B31" s="17" t="str">
        <f aca="false">TEXT(A31,"ddd")</f>
        <v>Wed</v>
      </c>
      <c r="C31" s="18" t="str">
        <f aca="false">IFERROR(MID(INDEX(Patterns!$F$5:$F$31,MATCH($B$5&amp;"|A",Patterns!$A$5:$A$31,0)),MOD($A31-$B$6,INDEX(Patterns!$D$5:$D$31,MATCH($B$5&amp;"|A",Patterns!$A$5:$A$31,0)))+1,1),"-")</f>
        <v>-</v>
      </c>
      <c r="D31" s="18" t="str">
        <f aca="false">IFERROR(MID(INDEX(Patterns!$F$5:$F$31,MATCH($B$5&amp;"|B",Patterns!$A$5:$A$31,0)),MOD($A31-$B$6,INDEX(Patterns!$D$5:$D$31,MATCH($B$5&amp;"|B",Patterns!$A$5:$A$31,0)))+1,1),"-")</f>
        <v>D</v>
      </c>
      <c r="E31" s="18" t="str">
        <f aca="false">IFERROR(MID(INDEX(Patterns!$F$5:$F$31,MATCH($B$5&amp;"|C",Patterns!$A$5:$A$31,0)),MOD($A31-$B$6,INDEX(Patterns!$D$5:$D$31,MATCH($B$5&amp;"|C",Patterns!$A$5:$A$31,0)))+1,1),"-")</f>
        <v>-</v>
      </c>
      <c r="F31" s="18" t="str">
        <f aca="false">IFERROR(MID(INDEX(Patterns!$F$5:$F$31,MATCH($B$5&amp;"|D",Patterns!$A$5:$A$31,0)),MOD($A31-$B$6,INDEX(Patterns!$D$5:$D$31,MATCH($B$5&amp;"|D",Patterns!$A$5:$A$31,0)))+1,1),"-")</f>
        <v>N</v>
      </c>
      <c r="G31" s="18" t="str">
        <f aca="false">TRIM(IF(C31="D","A ","")&amp;IF(D31="D","B ","")&amp;IF(E31="D","C ","")&amp;IF(F31="D","D ",""))</f>
        <v>B</v>
      </c>
      <c r="H31" s="18" t="str">
        <f aca="false">TRIM(IF(C31="E","A ","")&amp;IF(D31="E","B ","")&amp;IF(E31="E","C ","")&amp;IF(F31="E","D ",""))</f>
        <v/>
      </c>
      <c r="I31" s="18" t="str">
        <f aca="false">TRIM(IF(C31="N","A ","")&amp;IF(D31="N","B ","")&amp;IF(E31="N","C ","")&amp;IF(F31="N","D ",""))</f>
        <v>D</v>
      </c>
      <c r="J31" s="18" t="str">
        <f aca="false">IF(AND(COUNTIF(C31:F31,"D")=1,COUNTIF(C31:F31,"N")=1,OR($B$9=12,COUNTIF(C31:F31,"E")=1)),"Covered","Check")</f>
        <v>Covered</v>
      </c>
    </row>
    <row r="32" customFormat="false" ht="15" hidden="false" customHeight="false" outlineLevel="0" collapsed="false">
      <c r="A32" s="16" t="n">
        <f aca="false">A31+1</f>
        <v>46345</v>
      </c>
      <c r="B32" s="17" t="str">
        <f aca="false">TEXT(A32,"ddd")</f>
        <v>Thu</v>
      </c>
      <c r="C32" s="18" t="str">
        <f aca="false">IFERROR(MID(INDEX(Patterns!$F$5:$F$31,MATCH($B$5&amp;"|A",Patterns!$A$5:$A$31,0)),MOD($A32-$B$6,INDEX(Patterns!$D$5:$D$31,MATCH($B$5&amp;"|A",Patterns!$A$5:$A$31,0)))+1,1),"-")</f>
        <v>-</v>
      </c>
      <c r="D32" s="18" t="str">
        <f aca="false">IFERROR(MID(INDEX(Patterns!$F$5:$F$31,MATCH($B$5&amp;"|B",Patterns!$A$5:$A$31,0)),MOD($A32-$B$6,INDEX(Patterns!$D$5:$D$31,MATCH($B$5&amp;"|B",Patterns!$A$5:$A$31,0)))+1,1),"-")</f>
        <v>D</v>
      </c>
      <c r="E32" s="18" t="str">
        <f aca="false">IFERROR(MID(INDEX(Patterns!$F$5:$F$31,MATCH($B$5&amp;"|C",Patterns!$A$5:$A$31,0)),MOD($A32-$B$6,INDEX(Patterns!$D$5:$D$31,MATCH($B$5&amp;"|C",Patterns!$A$5:$A$31,0)))+1,1),"-")</f>
        <v>-</v>
      </c>
      <c r="F32" s="18" t="str">
        <f aca="false">IFERROR(MID(INDEX(Patterns!$F$5:$F$31,MATCH($B$5&amp;"|D",Patterns!$A$5:$A$31,0)),MOD($A32-$B$6,INDEX(Patterns!$D$5:$D$31,MATCH($B$5&amp;"|D",Patterns!$A$5:$A$31,0)))+1,1),"-")</f>
        <v>N</v>
      </c>
      <c r="G32" s="18" t="str">
        <f aca="false">TRIM(IF(C32="D","A ","")&amp;IF(D32="D","B ","")&amp;IF(E32="D","C ","")&amp;IF(F32="D","D ",""))</f>
        <v>B</v>
      </c>
      <c r="H32" s="18" t="str">
        <f aca="false">TRIM(IF(C32="E","A ","")&amp;IF(D32="E","B ","")&amp;IF(E32="E","C ","")&amp;IF(F32="E","D ",""))</f>
        <v/>
      </c>
      <c r="I32" s="18" t="str">
        <f aca="false">TRIM(IF(C32="N","A ","")&amp;IF(D32="N","B ","")&amp;IF(E32="N","C ","")&amp;IF(F32="N","D ",""))</f>
        <v>D</v>
      </c>
      <c r="J32" s="18" t="str">
        <f aca="false">IF(AND(COUNTIF(C32:F32,"D")=1,COUNTIF(C32:F32,"N")=1,OR($B$9=12,COUNTIF(C32:F32,"E")=1)),"Covered","Check")</f>
        <v>Covered</v>
      </c>
    </row>
    <row r="33" customFormat="false" ht="15" hidden="false" customHeight="false" outlineLevel="0" collapsed="false">
      <c r="A33" s="16" t="n">
        <f aca="false">A32+1</f>
        <v>46346</v>
      </c>
      <c r="B33" s="17" t="str">
        <f aca="false">TEXT(A33,"ddd")</f>
        <v>Fri</v>
      </c>
      <c r="C33" s="18" t="str">
        <f aca="false">IFERROR(MID(INDEX(Patterns!$F$5:$F$31,MATCH($B$5&amp;"|A",Patterns!$A$5:$A$31,0)),MOD($A33-$B$6,INDEX(Patterns!$D$5:$D$31,MATCH($B$5&amp;"|A",Patterns!$A$5:$A$31,0)))+1,1),"-")</f>
        <v>D</v>
      </c>
      <c r="D33" s="18" t="str">
        <f aca="false">IFERROR(MID(INDEX(Patterns!$F$5:$F$31,MATCH($B$5&amp;"|B",Patterns!$A$5:$A$31,0)),MOD($A33-$B$6,INDEX(Patterns!$D$5:$D$31,MATCH($B$5&amp;"|B",Patterns!$A$5:$A$31,0)))+1,1),"-")</f>
        <v>-</v>
      </c>
      <c r="E33" s="18" t="str">
        <f aca="false">IFERROR(MID(INDEX(Patterns!$F$5:$F$31,MATCH($B$5&amp;"|C",Patterns!$A$5:$A$31,0)),MOD($A33-$B$6,INDEX(Patterns!$D$5:$D$31,MATCH($B$5&amp;"|C",Patterns!$A$5:$A$31,0)))+1,1),"-")</f>
        <v>N</v>
      </c>
      <c r="F33" s="18" t="str">
        <f aca="false">IFERROR(MID(INDEX(Patterns!$F$5:$F$31,MATCH($B$5&amp;"|D",Patterns!$A$5:$A$31,0)),MOD($A33-$B$6,INDEX(Patterns!$D$5:$D$31,MATCH($B$5&amp;"|D",Patterns!$A$5:$A$31,0)))+1,1),"-")</f>
        <v>-</v>
      </c>
      <c r="G33" s="18" t="str">
        <f aca="false">TRIM(IF(C33="D","A ","")&amp;IF(D33="D","B ","")&amp;IF(E33="D","C ","")&amp;IF(F33="D","D ",""))</f>
        <v>A</v>
      </c>
      <c r="H33" s="18" t="str">
        <f aca="false">TRIM(IF(C33="E","A ","")&amp;IF(D33="E","B ","")&amp;IF(E33="E","C ","")&amp;IF(F33="E","D ",""))</f>
        <v/>
      </c>
      <c r="I33" s="18" t="str">
        <f aca="false">TRIM(IF(C33="N","A ","")&amp;IF(D33="N","B ","")&amp;IF(E33="N","C ","")&amp;IF(F33="N","D ",""))</f>
        <v>C</v>
      </c>
      <c r="J33" s="18" t="str">
        <f aca="false">IF(AND(COUNTIF(C33:F33,"D")=1,COUNTIF(C33:F33,"N")=1,OR($B$9=12,COUNTIF(C33:F33,"E")=1)),"Covered","Check")</f>
        <v>Covered</v>
      </c>
    </row>
    <row r="34" customFormat="false" ht="15" hidden="false" customHeight="false" outlineLevel="0" collapsed="false">
      <c r="A34" s="16" t="n">
        <f aca="false">A33+1</f>
        <v>46347</v>
      </c>
      <c r="B34" s="17" t="str">
        <f aca="false">TEXT(A34,"ddd")</f>
        <v>Sat</v>
      </c>
      <c r="C34" s="18" t="str">
        <f aca="false">IFERROR(MID(INDEX(Patterns!$F$5:$F$31,MATCH($B$5&amp;"|A",Patterns!$A$5:$A$31,0)),MOD($A34-$B$6,INDEX(Patterns!$D$5:$D$31,MATCH($B$5&amp;"|A",Patterns!$A$5:$A$31,0)))+1,1),"-")</f>
        <v>D</v>
      </c>
      <c r="D34" s="18" t="str">
        <f aca="false">IFERROR(MID(INDEX(Patterns!$F$5:$F$31,MATCH($B$5&amp;"|B",Patterns!$A$5:$A$31,0)),MOD($A34-$B$6,INDEX(Patterns!$D$5:$D$31,MATCH($B$5&amp;"|B",Patterns!$A$5:$A$31,0)))+1,1),"-")</f>
        <v>-</v>
      </c>
      <c r="E34" s="18" t="str">
        <f aca="false">IFERROR(MID(INDEX(Patterns!$F$5:$F$31,MATCH($B$5&amp;"|C",Patterns!$A$5:$A$31,0)),MOD($A34-$B$6,INDEX(Patterns!$D$5:$D$31,MATCH($B$5&amp;"|C",Patterns!$A$5:$A$31,0)))+1,1),"-")</f>
        <v>N</v>
      </c>
      <c r="F34" s="18" t="str">
        <f aca="false">IFERROR(MID(INDEX(Patterns!$F$5:$F$31,MATCH($B$5&amp;"|D",Patterns!$A$5:$A$31,0)),MOD($A34-$B$6,INDEX(Patterns!$D$5:$D$31,MATCH($B$5&amp;"|D",Patterns!$A$5:$A$31,0)))+1,1),"-")</f>
        <v>-</v>
      </c>
      <c r="G34" s="18" t="str">
        <f aca="false">TRIM(IF(C34="D","A ","")&amp;IF(D34="D","B ","")&amp;IF(E34="D","C ","")&amp;IF(F34="D","D ",""))</f>
        <v>A</v>
      </c>
      <c r="H34" s="18" t="str">
        <f aca="false">TRIM(IF(C34="E","A ","")&amp;IF(D34="E","B ","")&amp;IF(E34="E","C ","")&amp;IF(F34="E","D ",""))</f>
        <v/>
      </c>
      <c r="I34" s="18" t="str">
        <f aca="false">TRIM(IF(C34="N","A ","")&amp;IF(D34="N","B ","")&amp;IF(E34="N","C ","")&amp;IF(F34="N","D ",""))</f>
        <v>C</v>
      </c>
      <c r="J34" s="18" t="str">
        <f aca="false">IF(AND(COUNTIF(C34:F34,"D")=1,COUNTIF(C34:F34,"N")=1,OR($B$9=12,COUNTIF(C34:F34,"E")=1)),"Covered","Check")</f>
        <v>Covered</v>
      </c>
    </row>
    <row r="35" customFormat="false" ht="15" hidden="false" customHeight="false" outlineLevel="0" collapsed="false">
      <c r="A35" s="16" t="n">
        <f aca="false">A34+1</f>
        <v>46348</v>
      </c>
      <c r="B35" s="17" t="str">
        <f aca="false">TEXT(A35,"ddd")</f>
        <v>Sun</v>
      </c>
      <c r="C35" s="18" t="str">
        <f aca="false">IFERROR(MID(INDEX(Patterns!$F$5:$F$31,MATCH($B$5&amp;"|A",Patterns!$A$5:$A$31,0)),MOD($A35-$B$6,INDEX(Patterns!$D$5:$D$31,MATCH($B$5&amp;"|A",Patterns!$A$5:$A$31,0)))+1,1),"-")</f>
        <v>D</v>
      </c>
      <c r="D35" s="18" t="str">
        <f aca="false">IFERROR(MID(INDEX(Patterns!$F$5:$F$31,MATCH($B$5&amp;"|B",Patterns!$A$5:$A$31,0)),MOD($A35-$B$6,INDEX(Patterns!$D$5:$D$31,MATCH($B$5&amp;"|B",Patterns!$A$5:$A$31,0)))+1,1),"-")</f>
        <v>-</v>
      </c>
      <c r="E35" s="18" t="str">
        <f aca="false">IFERROR(MID(INDEX(Patterns!$F$5:$F$31,MATCH($B$5&amp;"|C",Patterns!$A$5:$A$31,0)),MOD($A35-$B$6,INDEX(Patterns!$D$5:$D$31,MATCH($B$5&amp;"|C",Patterns!$A$5:$A$31,0)))+1,1),"-")</f>
        <v>N</v>
      </c>
      <c r="F35" s="18" t="str">
        <f aca="false">IFERROR(MID(INDEX(Patterns!$F$5:$F$31,MATCH($B$5&amp;"|D",Patterns!$A$5:$A$31,0)),MOD($A35-$B$6,INDEX(Patterns!$D$5:$D$31,MATCH($B$5&amp;"|D",Patterns!$A$5:$A$31,0)))+1,1),"-")</f>
        <v>-</v>
      </c>
      <c r="G35" s="18" t="str">
        <f aca="false">TRIM(IF(C35="D","A ","")&amp;IF(D35="D","B ","")&amp;IF(E35="D","C ","")&amp;IF(F35="D","D ",""))</f>
        <v>A</v>
      </c>
      <c r="H35" s="18" t="str">
        <f aca="false">TRIM(IF(C35="E","A ","")&amp;IF(D35="E","B ","")&amp;IF(E35="E","C ","")&amp;IF(F35="E","D ",""))</f>
        <v/>
      </c>
      <c r="I35" s="18" t="str">
        <f aca="false">TRIM(IF(C35="N","A ","")&amp;IF(D35="N","B ","")&amp;IF(E35="N","C ","")&amp;IF(F35="N","D ",""))</f>
        <v>C</v>
      </c>
      <c r="J35" s="18" t="str">
        <f aca="false">IF(AND(COUNTIF(C35:F35,"D")=1,COUNTIF(C35:F35,"N")=1,OR($B$9=12,COUNTIF(C35:F35,"E")=1)),"Covered","Check")</f>
        <v>Covered</v>
      </c>
    </row>
    <row r="36" customFormat="false" ht="15" hidden="false" customHeight="false" outlineLevel="0" collapsed="false">
      <c r="A36" s="16" t="n">
        <f aca="false">A35+1</f>
        <v>46349</v>
      </c>
      <c r="B36" s="17" t="str">
        <f aca="false">TEXT(A36,"ddd")</f>
        <v>Mon</v>
      </c>
      <c r="C36" s="18" t="str">
        <f aca="false">IFERROR(MID(INDEX(Patterns!$F$5:$F$31,MATCH($B$5&amp;"|A",Patterns!$A$5:$A$31,0)),MOD($A36-$B$6,INDEX(Patterns!$D$5:$D$31,MATCH($B$5&amp;"|A",Patterns!$A$5:$A$31,0)))+1,1),"-")</f>
        <v>-</v>
      </c>
      <c r="D36" s="18" t="str">
        <f aca="false">IFERROR(MID(INDEX(Patterns!$F$5:$F$31,MATCH($B$5&amp;"|B",Patterns!$A$5:$A$31,0)),MOD($A36-$B$6,INDEX(Patterns!$D$5:$D$31,MATCH($B$5&amp;"|B",Patterns!$A$5:$A$31,0)))+1,1),"-")</f>
        <v>D</v>
      </c>
      <c r="E36" s="18" t="str">
        <f aca="false">IFERROR(MID(INDEX(Patterns!$F$5:$F$31,MATCH($B$5&amp;"|C",Patterns!$A$5:$A$31,0)),MOD($A36-$B$6,INDEX(Patterns!$D$5:$D$31,MATCH($B$5&amp;"|C",Patterns!$A$5:$A$31,0)))+1,1),"-")</f>
        <v>-</v>
      </c>
      <c r="F36" s="18" t="str">
        <f aca="false">IFERROR(MID(INDEX(Patterns!$F$5:$F$31,MATCH($B$5&amp;"|D",Patterns!$A$5:$A$31,0)),MOD($A36-$B$6,INDEX(Patterns!$D$5:$D$31,MATCH($B$5&amp;"|D",Patterns!$A$5:$A$31,0)))+1,1),"-")</f>
        <v>N</v>
      </c>
      <c r="G36" s="18" t="str">
        <f aca="false">TRIM(IF(C36="D","A ","")&amp;IF(D36="D","B ","")&amp;IF(E36="D","C ","")&amp;IF(F36="D","D ",""))</f>
        <v>B</v>
      </c>
      <c r="H36" s="18" t="str">
        <f aca="false">TRIM(IF(C36="E","A ","")&amp;IF(D36="E","B ","")&amp;IF(E36="E","C ","")&amp;IF(F36="E","D ",""))</f>
        <v/>
      </c>
      <c r="I36" s="18" t="str">
        <f aca="false">TRIM(IF(C36="N","A ","")&amp;IF(D36="N","B ","")&amp;IF(E36="N","C ","")&amp;IF(F36="N","D ",""))</f>
        <v>D</v>
      </c>
      <c r="J36" s="18" t="str">
        <f aca="false">IF(AND(COUNTIF(C36:F36,"D")=1,COUNTIF(C36:F36,"N")=1,OR($B$9=12,COUNTIF(C36:F36,"E")=1)),"Covered","Check")</f>
        <v>Covered</v>
      </c>
    </row>
    <row r="37" customFormat="false" ht="15" hidden="false" customHeight="false" outlineLevel="0" collapsed="false">
      <c r="A37" s="16" t="n">
        <f aca="false">A36+1</f>
        <v>46350</v>
      </c>
      <c r="B37" s="17" t="str">
        <f aca="false">TEXT(A37,"ddd")</f>
        <v>Tue</v>
      </c>
      <c r="C37" s="18" t="str">
        <f aca="false">IFERROR(MID(INDEX(Patterns!$F$5:$F$31,MATCH($B$5&amp;"|A",Patterns!$A$5:$A$31,0)),MOD($A37-$B$6,INDEX(Patterns!$D$5:$D$31,MATCH($B$5&amp;"|A",Patterns!$A$5:$A$31,0)))+1,1),"-")</f>
        <v>-</v>
      </c>
      <c r="D37" s="18" t="str">
        <f aca="false">IFERROR(MID(INDEX(Patterns!$F$5:$F$31,MATCH($B$5&amp;"|B",Patterns!$A$5:$A$31,0)),MOD($A37-$B$6,INDEX(Patterns!$D$5:$D$31,MATCH($B$5&amp;"|B",Patterns!$A$5:$A$31,0)))+1,1),"-")</f>
        <v>D</v>
      </c>
      <c r="E37" s="18" t="str">
        <f aca="false">IFERROR(MID(INDEX(Patterns!$F$5:$F$31,MATCH($B$5&amp;"|C",Patterns!$A$5:$A$31,0)),MOD($A37-$B$6,INDEX(Patterns!$D$5:$D$31,MATCH($B$5&amp;"|C",Patterns!$A$5:$A$31,0)))+1,1),"-")</f>
        <v>-</v>
      </c>
      <c r="F37" s="18" t="str">
        <f aca="false">IFERROR(MID(INDEX(Patterns!$F$5:$F$31,MATCH($B$5&amp;"|D",Patterns!$A$5:$A$31,0)),MOD($A37-$B$6,INDEX(Patterns!$D$5:$D$31,MATCH($B$5&amp;"|D",Patterns!$A$5:$A$31,0)))+1,1),"-")</f>
        <v>N</v>
      </c>
      <c r="G37" s="18" t="str">
        <f aca="false">TRIM(IF(C37="D","A ","")&amp;IF(D37="D","B ","")&amp;IF(E37="D","C ","")&amp;IF(F37="D","D ",""))</f>
        <v>B</v>
      </c>
      <c r="H37" s="18" t="str">
        <f aca="false">TRIM(IF(C37="E","A ","")&amp;IF(D37="E","B ","")&amp;IF(E37="E","C ","")&amp;IF(F37="E","D ",""))</f>
        <v/>
      </c>
      <c r="I37" s="18" t="str">
        <f aca="false">TRIM(IF(C37="N","A ","")&amp;IF(D37="N","B ","")&amp;IF(E37="N","C ","")&amp;IF(F37="N","D ",""))</f>
        <v>D</v>
      </c>
      <c r="J37" s="18" t="str">
        <f aca="false">IF(AND(COUNTIF(C37:F37,"D")=1,COUNTIF(C37:F37,"N")=1,OR($B$9=12,COUNTIF(C37:F37,"E")=1)),"Covered","Check")</f>
        <v>Covered</v>
      </c>
    </row>
    <row r="38" customFormat="false" ht="15" hidden="false" customHeight="false" outlineLevel="0" collapsed="false">
      <c r="A38" s="16" t="n">
        <f aca="false">A37+1</f>
        <v>46351</v>
      </c>
      <c r="B38" s="17" t="str">
        <f aca="false">TEXT(A38,"ddd")</f>
        <v>Wed</v>
      </c>
      <c r="C38" s="18" t="str">
        <f aca="false">IFERROR(MID(INDEX(Patterns!$F$5:$F$31,MATCH($B$5&amp;"|A",Patterns!$A$5:$A$31,0)),MOD($A38-$B$6,INDEX(Patterns!$D$5:$D$31,MATCH($B$5&amp;"|A",Patterns!$A$5:$A$31,0)))+1,1),"-")</f>
        <v>D</v>
      </c>
      <c r="D38" s="18" t="str">
        <f aca="false">IFERROR(MID(INDEX(Patterns!$F$5:$F$31,MATCH($B$5&amp;"|B",Patterns!$A$5:$A$31,0)),MOD($A38-$B$6,INDEX(Patterns!$D$5:$D$31,MATCH($B$5&amp;"|B",Patterns!$A$5:$A$31,0)))+1,1),"-")</f>
        <v>-</v>
      </c>
      <c r="E38" s="18" t="str">
        <f aca="false">IFERROR(MID(INDEX(Patterns!$F$5:$F$31,MATCH($B$5&amp;"|C",Patterns!$A$5:$A$31,0)),MOD($A38-$B$6,INDEX(Patterns!$D$5:$D$31,MATCH($B$5&amp;"|C",Patterns!$A$5:$A$31,0)))+1,1),"-")</f>
        <v>N</v>
      </c>
      <c r="F38" s="18" t="str">
        <f aca="false">IFERROR(MID(INDEX(Patterns!$F$5:$F$31,MATCH($B$5&amp;"|D",Patterns!$A$5:$A$31,0)),MOD($A38-$B$6,INDEX(Patterns!$D$5:$D$31,MATCH($B$5&amp;"|D",Patterns!$A$5:$A$31,0)))+1,1),"-")</f>
        <v>-</v>
      </c>
      <c r="G38" s="18" t="str">
        <f aca="false">TRIM(IF(C38="D","A ","")&amp;IF(D38="D","B ","")&amp;IF(E38="D","C ","")&amp;IF(F38="D","D ",""))</f>
        <v>A</v>
      </c>
      <c r="H38" s="18" t="str">
        <f aca="false">TRIM(IF(C38="E","A ","")&amp;IF(D38="E","B ","")&amp;IF(E38="E","C ","")&amp;IF(F38="E","D ",""))</f>
        <v/>
      </c>
      <c r="I38" s="18" t="str">
        <f aca="false">TRIM(IF(C38="N","A ","")&amp;IF(D38="N","B ","")&amp;IF(E38="N","C ","")&amp;IF(F38="N","D ",""))</f>
        <v>C</v>
      </c>
      <c r="J38" s="18" t="str">
        <f aca="false">IF(AND(COUNTIF(C38:F38,"D")=1,COUNTIF(C38:F38,"N")=1,OR($B$9=12,COUNTIF(C38:F38,"E")=1)),"Covered","Check")</f>
        <v>Covered</v>
      </c>
    </row>
    <row r="39" customFormat="false" ht="15" hidden="false" customHeight="false" outlineLevel="0" collapsed="false">
      <c r="A39" s="16" t="n">
        <f aca="false">A38+1</f>
        <v>46352</v>
      </c>
      <c r="B39" s="17" t="str">
        <f aca="false">TEXT(A39,"ddd")</f>
        <v>Thu</v>
      </c>
      <c r="C39" s="18" t="str">
        <f aca="false">IFERROR(MID(INDEX(Patterns!$F$5:$F$31,MATCH($B$5&amp;"|A",Patterns!$A$5:$A$31,0)),MOD($A39-$B$6,INDEX(Patterns!$D$5:$D$31,MATCH($B$5&amp;"|A",Patterns!$A$5:$A$31,0)))+1,1),"-")</f>
        <v>D</v>
      </c>
      <c r="D39" s="18" t="str">
        <f aca="false">IFERROR(MID(INDEX(Patterns!$F$5:$F$31,MATCH($B$5&amp;"|B",Patterns!$A$5:$A$31,0)),MOD($A39-$B$6,INDEX(Patterns!$D$5:$D$31,MATCH($B$5&amp;"|B",Patterns!$A$5:$A$31,0)))+1,1),"-")</f>
        <v>-</v>
      </c>
      <c r="E39" s="18" t="str">
        <f aca="false">IFERROR(MID(INDEX(Patterns!$F$5:$F$31,MATCH($B$5&amp;"|C",Patterns!$A$5:$A$31,0)),MOD($A39-$B$6,INDEX(Patterns!$D$5:$D$31,MATCH($B$5&amp;"|C",Patterns!$A$5:$A$31,0)))+1,1),"-")</f>
        <v>N</v>
      </c>
      <c r="F39" s="18" t="str">
        <f aca="false">IFERROR(MID(INDEX(Patterns!$F$5:$F$31,MATCH($B$5&amp;"|D",Patterns!$A$5:$A$31,0)),MOD($A39-$B$6,INDEX(Patterns!$D$5:$D$31,MATCH($B$5&amp;"|D",Patterns!$A$5:$A$31,0)))+1,1),"-")</f>
        <v>-</v>
      </c>
      <c r="G39" s="18" t="str">
        <f aca="false">TRIM(IF(C39="D","A ","")&amp;IF(D39="D","B ","")&amp;IF(E39="D","C ","")&amp;IF(F39="D","D ",""))</f>
        <v>A</v>
      </c>
      <c r="H39" s="18" t="str">
        <f aca="false">TRIM(IF(C39="E","A ","")&amp;IF(D39="E","B ","")&amp;IF(E39="E","C ","")&amp;IF(F39="E","D ",""))</f>
        <v/>
      </c>
      <c r="I39" s="18" t="str">
        <f aca="false">TRIM(IF(C39="N","A ","")&amp;IF(D39="N","B ","")&amp;IF(E39="N","C ","")&amp;IF(F39="N","D ",""))</f>
        <v>C</v>
      </c>
      <c r="J39" s="18" t="str">
        <f aca="false">IF(AND(COUNTIF(C39:F39,"D")=1,COUNTIF(C39:F39,"N")=1,OR($B$9=12,COUNTIF(C39:F39,"E")=1)),"Covered","Check")</f>
        <v>Covered</v>
      </c>
    </row>
    <row r="40" customFormat="false" ht="15" hidden="false" customHeight="false" outlineLevel="0" collapsed="false">
      <c r="A40" s="16" t="n">
        <f aca="false">A39+1</f>
        <v>46353</v>
      </c>
      <c r="B40" s="17" t="str">
        <f aca="false">TEXT(A40,"ddd")</f>
        <v>Fri</v>
      </c>
      <c r="C40" s="18" t="str">
        <f aca="false">IFERROR(MID(INDEX(Patterns!$F$5:$F$31,MATCH($B$5&amp;"|A",Patterns!$A$5:$A$31,0)),MOD($A40-$B$6,INDEX(Patterns!$D$5:$D$31,MATCH($B$5&amp;"|A",Patterns!$A$5:$A$31,0)))+1,1),"-")</f>
        <v>-</v>
      </c>
      <c r="D40" s="18" t="str">
        <f aca="false">IFERROR(MID(INDEX(Patterns!$F$5:$F$31,MATCH($B$5&amp;"|B",Patterns!$A$5:$A$31,0)),MOD($A40-$B$6,INDEX(Patterns!$D$5:$D$31,MATCH($B$5&amp;"|B",Patterns!$A$5:$A$31,0)))+1,1),"-")</f>
        <v>D</v>
      </c>
      <c r="E40" s="18" t="str">
        <f aca="false">IFERROR(MID(INDEX(Patterns!$F$5:$F$31,MATCH($B$5&amp;"|C",Patterns!$A$5:$A$31,0)),MOD($A40-$B$6,INDEX(Patterns!$D$5:$D$31,MATCH($B$5&amp;"|C",Patterns!$A$5:$A$31,0)))+1,1),"-")</f>
        <v>-</v>
      </c>
      <c r="F40" s="18" t="str">
        <f aca="false">IFERROR(MID(INDEX(Patterns!$F$5:$F$31,MATCH($B$5&amp;"|D",Patterns!$A$5:$A$31,0)),MOD($A40-$B$6,INDEX(Patterns!$D$5:$D$31,MATCH($B$5&amp;"|D",Patterns!$A$5:$A$31,0)))+1,1),"-")</f>
        <v>N</v>
      </c>
      <c r="G40" s="18" t="str">
        <f aca="false">TRIM(IF(C40="D","A ","")&amp;IF(D40="D","B ","")&amp;IF(E40="D","C ","")&amp;IF(F40="D","D ",""))</f>
        <v>B</v>
      </c>
      <c r="H40" s="18" t="str">
        <f aca="false">TRIM(IF(C40="E","A ","")&amp;IF(D40="E","B ","")&amp;IF(E40="E","C ","")&amp;IF(F40="E","D ",""))</f>
        <v/>
      </c>
      <c r="I40" s="18" t="str">
        <f aca="false">TRIM(IF(C40="N","A ","")&amp;IF(D40="N","B ","")&amp;IF(E40="N","C ","")&amp;IF(F40="N","D ",""))</f>
        <v>D</v>
      </c>
      <c r="J40" s="18" t="str">
        <f aca="false">IF(AND(COUNTIF(C40:F40,"D")=1,COUNTIF(C40:F40,"N")=1,OR($B$9=12,COUNTIF(C40:F40,"E")=1)),"Covered","Check")</f>
        <v>Covered</v>
      </c>
    </row>
    <row r="41" customFormat="false" ht="15" hidden="false" customHeight="false" outlineLevel="0" collapsed="false">
      <c r="A41" s="16" t="n">
        <f aca="false">A40+1</f>
        <v>46354</v>
      </c>
      <c r="B41" s="17" t="str">
        <f aca="false">TEXT(A41,"ddd")</f>
        <v>Sat</v>
      </c>
      <c r="C41" s="18" t="str">
        <f aca="false">IFERROR(MID(INDEX(Patterns!$F$5:$F$31,MATCH($B$5&amp;"|A",Patterns!$A$5:$A$31,0)),MOD($A41-$B$6,INDEX(Patterns!$D$5:$D$31,MATCH($B$5&amp;"|A",Patterns!$A$5:$A$31,0)))+1,1),"-")</f>
        <v>-</v>
      </c>
      <c r="D41" s="18" t="str">
        <f aca="false">IFERROR(MID(INDEX(Patterns!$F$5:$F$31,MATCH($B$5&amp;"|B",Patterns!$A$5:$A$31,0)),MOD($A41-$B$6,INDEX(Patterns!$D$5:$D$31,MATCH($B$5&amp;"|B",Patterns!$A$5:$A$31,0)))+1,1),"-")</f>
        <v>D</v>
      </c>
      <c r="E41" s="18" t="str">
        <f aca="false">IFERROR(MID(INDEX(Patterns!$F$5:$F$31,MATCH($B$5&amp;"|C",Patterns!$A$5:$A$31,0)),MOD($A41-$B$6,INDEX(Patterns!$D$5:$D$31,MATCH($B$5&amp;"|C",Patterns!$A$5:$A$31,0)))+1,1),"-")</f>
        <v>-</v>
      </c>
      <c r="F41" s="18" t="str">
        <f aca="false">IFERROR(MID(INDEX(Patterns!$F$5:$F$31,MATCH($B$5&amp;"|D",Patterns!$A$5:$A$31,0)),MOD($A41-$B$6,INDEX(Patterns!$D$5:$D$31,MATCH($B$5&amp;"|D",Patterns!$A$5:$A$31,0)))+1,1),"-")</f>
        <v>N</v>
      </c>
      <c r="G41" s="18" t="str">
        <f aca="false">TRIM(IF(C41="D","A ","")&amp;IF(D41="D","B ","")&amp;IF(E41="D","C ","")&amp;IF(F41="D","D ",""))</f>
        <v>B</v>
      </c>
      <c r="H41" s="18" t="str">
        <f aca="false">TRIM(IF(C41="E","A ","")&amp;IF(D41="E","B ","")&amp;IF(E41="E","C ","")&amp;IF(F41="E","D ",""))</f>
        <v/>
      </c>
      <c r="I41" s="18" t="str">
        <f aca="false">TRIM(IF(C41="N","A ","")&amp;IF(D41="N","B ","")&amp;IF(E41="N","C ","")&amp;IF(F41="N","D ",""))</f>
        <v>D</v>
      </c>
      <c r="J41" s="18" t="str">
        <f aca="false">IF(AND(COUNTIF(C41:F41,"D")=1,COUNTIF(C41:F41,"N")=1,OR($B$9=12,COUNTIF(C41:F41,"E")=1)),"Covered","Check")</f>
        <v>Covered</v>
      </c>
    </row>
    <row r="42" customFormat="false" ht="15" hidden="false" customHeight="false" outlineLevel="0" collapsed="false">
      <c r="A42" s="16" t="n">
        <f aca="false">A41+1</f>
        <v>46355</v>
      </c>
      <c r="B42" s="17" t="str">
        <f aca="false">TEXT(A42,"ddd")</f>
        <v>Sun</v>
      </c>
      <c r="C42" s="18" t="str">
        <f aca="false">IFERROR(MID(INDEX(Patterns!$F$5:$F$31,MATCH($B$5&amp;"|A",Patterns!$A$5:$A$31,0)),MOD($A42-$B$6,INDEX(Patterns!$D$5:$D$31,MATCH($B$5&amp;"|A",Patterns!$A$5:$A$31,0)))+1,1),"-")</f>
        <v>-</v>
      </c>
      <c r="D42" s="18" t="str">
        <f aca="false">IFERROR(MID(INDEX(Patterns!$F$5:$F$31,MATCH($B$5&amp;"|B",Patterns!$A$5:$A$31,0)),MOD($A42-$B$6,INDEX(Patterns!$D$5:$D$31,MATCH($B$5&amp;"|B",Patterns!$A$5:$A$31,0)))+1,1),"-")</f>
        <v>D</v>
      </c>
      <c r="E42" s="18" t="str">
        <f aca="false">IFERROR(MID(INDEX(Patterns!$F$5:$F$31,MATCH($B$5&amp;"|C",Patterns!$A$5:$A$31,0)),MOD($A42-$B$6,INDEX(Patterns!$D$5:$D$31,MATCH($B$5&amp;"|C",Patterns!$A$5:$A$31,0)))+1,1),"-")</f>
        <v>-</v>
      </c>
      <c r="F42" s="18" t="str">
        <f aca="false">IFERROR(MID(INDEX(Patterns!$F$5:$F$31,MATCH($B$5&amp;"|D",Patterns!$A$5:$A$31,0)),MOD($A42-$B$6,INDEX(Patterns!$D$5:$D$31,MATCH($B$5&amp;"|D",Patterns!$A$5:$A$31,0)))+1,1),"-")</f>
        <v>N</v>
      </c>
      <c r="G42" s="18" t="str">
        <f aca="false">TRIM(IF(C42="D","A ","")&amp;IF(D42="D","B ","")&amp;IF(E42="D","C ","")&amp;IF(F42="D","D ",""))</f>
        <v>B</v>
      </c>
      <c r="H42" s="18" t="str">
        <f aca="false">TRIM(IF(C42="E","A ","")&amp;IF(D42="E","B ","")&amp;IF(E42="E","C ","")&amp;IF(F42="E","D ",""))</f>
        <v/>
      </c>
      <c r="I42" s="18" t="str">
        <f aca="false">TRIM(IF(C42="N","A ","")&amp;IF(D42="N","B ","")&amp;IF(E42="N","C ","")&amp;IF(F42="N","D ",""))</f>
        <v>D</v>
      </c>
      <c r="J42" s="18" t="str">
        <f aca="false">IF(AND(COUNTIF(C42:F42,"D")=1,COUNTIF(C42:F42,"N")=1,OR($B$9=12,COUNTIF(C42:F42,"E")=1)),"Covered","Check")</f>
        <v>Covered</v>
      </c>
    </row>
    <row r="43" customFormat="false" ht="15" hidden="false" customHeight="false" outlineLevel="0" collapsed="false">
      <c r="A43" s="16" t="n">
        <f aca="false">A42+1</f>
        <v>46356</v>
      </c>
      <c r="B43" s="17" t="str">
        <f aca="false">TEXT(A43,"ddd")</f>
        <v>Mon</v>
      </c>
      <c r="C43" s="18" t="str">
        <f aca="false">IFERROR(MID(INDEX(Patterns!$F$5:$F$31,MATCH($B$5&amp;"|A",Patterns!$A$5:$A$31,0)),MOD($A43-$B$6,INDEX(Patterns!$D$5:$D$31,MATCH($B$5&amp;"|A",Patterns!$A$5:$A$31,0)))+1,1),"-")</f>
        <v>D</v>
      </c>
      <c r="D43" s="18" t="str">
        <f aca="false">IFERROR(MID(INDEX(Patterns!$F$5:$F$31,MATCH($B$5&amp;"|B",Patterns!$A$5:$A$31,0)),MOD($A43-$B$6,INDEX(Patterns!$D$5:$D$31,MATCH($B$5&amp;"|B",Patterns!$A$5:$A$31,0)))+1,1),"-")</f>
        <v>-</v>
      </c>
      <c r="E43" s="18" t="str">
        <f aca="false">IFERROR(MID(INDEX(Patterns!$F$5:$F$31,MATCH($B$5&amp;"|C",Patterns!$A$5:$A$31,0)),MOD($A43-$B$6,INDEX(Patterns!$D$5:$D$31,MATCH($B$5&amp;"|C",Patterns!$A$5:$A$31,0)))+1,1),"-")</f>
        <v>N</v>
      </c>
      <c r="F43" s="18" t="str">
        <f aca="false">IFERROR(MID(INDEX(Patterns!$F$5:$F$31,MATCH($B$5&amp;"|D",Patterns!$A$5:$A$31,0)),MOD($A43-$B$6,INDEX(Patterns!$D$5:$D$31,MATCH($B$5&amp;"|D",Patterns!$A$5:$A$31,0)))+1,1),"-")</f>
        <v>-</v>
      </c>
      <c r="G43" s="18" t="str">
        <f aca="false">TRIM(IF(C43="D","A ","")&amp;IF(D43="D","B ","")&amp;IF(E43="D","C ","")&amp;IF(F43="D","D ",""))</f>
        <v>A</v>
      </c>
      <c r="H43" s="18" t="str">
        <f aca="false">TRIM(IF(C43="E","A ","")&amp;IF(D43="E","B ","")&amp;IF(E43="E","C ","")&amp;IF(F43="E","D ",""))</f>
        <v/>
      </c>
      <c r="I43" s="18" t="str">
        <f aca="false">TRIM(IF(C43="N","A ","")&amp;IF(D43="N","B ","")&amp;IF(E43="N","C ","")&amp;IF(F43="N","D ",""))</f>
        <v>C</v>
      </c>
      <c r="J43" s="18" t="str">
        <f aca="false">IF(AND(COUNTIF(C43:F43,"D")=1,COUNTIF(C43:F43,"N")=1,OR($B$9=12,COUNTIF(C43:F43,"E")=1)),"Covered","Check")</f>
        <v>Covered</v>
      </c>
    </row>
    <row r="44" customFormat="false" ht="15" hidden="false" customHeight="false" outlineLevel="0" collapsed="false">
      <c r="A44" s="16" t="n">
        <f aca="false">A43+1</f>
        <v>46357</v>
      </c>
      <c r="B44" s="17" t="str">
        <f aca="false">TEXT(A44,"ddd")</f>
        <v>Tue</v>
      </c>
      <c r="C44" s="18" t="str">
        <f aca="false">IFERROR(MID(INDEX(Patterns!$F$5:$F$31,MATCH($B$5&amp;"|A",Patterns!$A$5:$A$31,0)),MOD($A44-$B$6,INDEX(Patterns!$D$5:$D$31,MATCH($B$5&amp;"|A",Patterns!$A$5:$A$31,0)))+1,1),"-")</f>
        <v>D</v>
      </c>
      <c r="D44" s="18" t="str">
        <f aca="false">IFERROR(MID(INDEX(Patterns!$F$5:$F$31,MATCH($B$5&amp;"|B",Patterns!$A$5:$A$31,0)),MOD($A44-$B$6,INDEX(Patterns!$D$5:$D$31,MATCH($B$5&amp;"|B",Patterns!$A$5:$A$31,0)))+1,1),"-")</f>
        <v>-</v>
      </c>
      <c r="E44" s="18" t="str">
        <f aca="false">IFERROR(MID(INDEX(Patterns!$F$5:$F$31,MATCH($B$5&amp;"|C",Patterns!$A$5:$A$31,0)),MOD($A44-$B$6,INDEX(Patterns!$D$5:$D$31,MATCH($B$5&amp;"|C",Patterns!$A$5:$A$31,0)))+1,1),"-")</f>
        <v>N</v>
      </c>
      <c r="F44" s="18" t="str">
        <f aca="false">IFERROR(MID(INDEX(Patterns!$F$5:$F$31,MATCH($B$5&amp;"|D",Patterns!$A$5:$A$31,0)),MOD($A44-$B$6,INDEX(Patterns!$D$5:$D$31,MATCH($B$5&amp;"|D",Patterns!$A$5:$A$31,0)))+1,1),"-")</f>
        <v>-</v>
      </c>
      <c r="G44" s="18" t="str">
        <f aca="false">TRIM(IF(C44="D","A ","")&amp;IF(D44="D","B ","")&amp;IF(E44="D","C ","")&amp;IF(F44="D","D ",""))</f>
        <v>A</v>
      </c>
      <c r="H44" s="18" t="str">
        <f aca="false">TRIM(IF(C44="E","A ","")&amp;IF(D44="E","B ","")&amp;IF(E44="E","C ","")&amp;IF(F44="E","D ",""))</f>
        <v/>
      </c>
      <c r="I44" s="18" t="str">
        <f aca="false">TRIM(IF(C44="N","A ","")&amp;IF(D44="N","B ","")&amp;IF(E44="N","C ","")&amp;IF(F44="N","D ",""))</f>
        <v>C</v>
      </c>
      <c r="J44" s="18" t="str">
        <f aca="false">IF(AND(COUNTIF(C44:F44,"D")=1,COUNTIF(C44:F44,"N")=1,OR($B$9=12,COUNTIF(C44:F44,"E")=1)),"Covered","Check")</f>
        <v>Covered</v>
      </c>
    </row>
    <row r="45" customFormat="false" ht="15" hidden="false" customHeight="false" outlineLevel="0" collapsed="false">
      <c r="A45" s="16" t="n">
        <f aca="false">A44+1</f>
        <v>46358</v>
      </c>
      <c r="B45" s="17" t="str">
        <f aca="false">TEXT(A45,"ddd")</f>
        <v>Wed</v>
      </c>
      <c r="C45" s="18" t="str">
        <f aca="false">IFERROR(MID(INDEX(Patterns!$F$5:$F$31,MATCH($B$5&amp;"|A",Patterns!$A$5:$A$31,0)),MOD($A45-$B$6,INDEX(Patterns!$D$5:$D$31,MATCH($B$5&amp;"|A",Patterns!$A$5:$A$31,0)))+1,1),"-")</f>
        <v>-</v>
      </c>
      <c r="D45" s="18" t="str">
        <f aca="false">IFERROR(MID(INDEX(Patterns!$F$5:$F$31,MATCH($B$5&amp;"|B",Patterns!$A$5:$A$31,0)),MOD($A45-$B$6,INDEX(Patterns!$D$5:$D$31,MATCH($B$5&amp;"|B",Patterns!$A$5:$A$31,0)))+1,1),"-")</f>
        <v>D</v>
      </c>
      <c r="E45" s="18" t="str">
        <f aca="false">IFERROR(MID(INDEX(Patterns!$F$5:$F$31,MATCH($B$5&amp;"|C",Patterns!$A$5:$A$31,0)),MOD($A45-$B$6,INDEX(Patterns!$D$5:$D$31,MATCH($B$5&amp;"|C",Patterns!$A$5:$A$31,0)))+1,1),"-")</f>
        <v>-</v>
      </c>
      <c r="F45" s="18" t="str">
        <f aca="false">IFERROR(MID(INDEX(Patterns!$F$5:$F$31,MATCH($B$5&amp;"|D",Patterns!$A$5:$A$31,0)),MOD($A45-$B$6,INDEX(Patterns!$D$5:$D$31,MATCH($B$5&amp;"|D",Patterns!$A$5:$A$31,0)))+1,1),"-")</f>
        <v>N</v>
      </c>
      <c r="G45" s="18" t="str">
        <f aca="false">TRIM(IF(C45="D","A ","")&amp;IF(D45="D","B ","")&amp;IF(E45="D","C ","")&amp;IF(F45="D","D ",""))</f>
        <v>B</v>
      </c>
      <c r="H45" s="18" t="str">
        <f aca="false">TRIM(IF(C45="E","A ","")&amp;IF(D45="E","B ","")&amp;IF(E45="E","C ","")&amp;IF(F45="E","D ",""))</f>
        <v/>
      </c>
      <c r="I45" s="18" t="str">
        <f aca="false">TRIM(IF(C45="N","A ","")&amp;IF(D45="N","B ","")&amp;IF(E45="N","C ","")&amp;IF(F45="N","D ",""))</f>
        <v>D</v>
      </c>
      <c r="J45" s="18" t="str">
        <f aca="false">IF(AND(COUNTIF(C45:F45,"D")=1,COUNTIF(C45:F45,"N")=1,OR($B$9=12,COUNTIF(C45:F45,"E")=1)),"Covered","Check")</f>
        <v>Covered</v>
      </c>
    </row>
    <row r="46" customFormat="false" ht="15" hidden="false" customHeight="false" outlineLevel="0" collapsed="false">
      <c r="A46" s="16" t="n">
        <f aca="false">A45+1</f>
        <v>46359</v>
      </c>
      <c r="B46" s="17" t="str">
        <f aca="false">TEXT(A46,"ddd")</f>
        <v>Thu</v>
      </c>
      <c r="C46" s="18" t="str">
        <f aca="false">IFERROR(MID(INDEX(Patterns!$F$5:$F$31,MATCH($B$5&amp;"|A",Patterns!$A$5:$A$31,0)),MOD($A46-$B$6,INDEX(Patterns!$D$5:$D$31,MATCH($B$5&amp;"|A",Patterns!$A$5:$A$31,0)))+1,1),"-")</f>
        <v>-</v>
      </c>
      <c r="D46" s="18" t="str">
        <f aca="false">IFERROR(MID(INDEX(Patterns!$F$5:$F$31,MATCH($B$5&amp;"|B",Patterns!$A$5:$A$31,0)),MOD($A46-$B$6,INDEX(Patterns!$D$5:$D$31,MATCH($B$5&amp;"|B",Patterns!$A$5:$A$31,0)))+1,1),"-")</f>
        <v>D</v>
      </c>
      <c r="E46" s="18" t="str">
        <f aca="false">IFERROR(MID(INDEX(Patterns!$F$5:$F$31,MATCH($B$5&amp;"|C",Patterns!$A$5:$A$31,0)),MOD($A46-$B$6,INDEX(Patterns!$D$5:$D$31,MATCH($B$5&amp;"|C",Patterns!$A$5:$A$31,0)))+1,1),"-")</f>
        <v>-</v>
      </c>
      <c r="F46" s="18" t="str">
        <f aca="false">IFERROR(MID(INDEX(Patterns!$F$5:$F$31,MATCH($B$5&amp;"|D",Patterns!$A$5:$A$31,0)),MOD($A46-$B$6,INDEX(Patterns!$D$5:$D$31,MATCH($B$5&amp;"|D",Patterns!$A$5:$A$31,0)))+1,1),"-")</f>
        <v>N</v>
      </c>
      <c r="G46" s="18" t="str">
        <f aca="false">TRIM(IF(C46="D","A ","")&amp;IF(D46="D","B ","")&amp;IF(E46="D","C ","")&amp;IF(F46="D","D ",""))</f>
        <v>B</v>
      </c>
      <c r="H46" s="18" t="str">
        <f aca="false">TRIM(IF(C46="E","A ","")&amp;IF(D46="E","B ","")&amp;IF(E46="E","C ","")&amp;IF(F46="E","D ",""))</f>
        <v/>
      </c>
      <c r="I46" s="18" t="str">
        <f aca="false">TRIM(IF(C46="N","A ","")&amp;IF(D46="N","B ","")&amp;IF(E46="N","C ","")&amp;IF(F46="N","D ",""))</f>
        <v>D</v>
      </c>
      <c r="J46" s="18" t="str">
        <f aca="false">IF(AND(COUNTIF(C46:F46,"D")=1,COUNTIF(C46:F46,"N")=1,OR($B$9=12,COUNTIF(C46:F46,"E")=1)),"Covered","Check")</f>
        <v>Covered</v>
      </c>
    </row>
    <row r="47" customFormat="false" ht="15" hidden="false" customHeight="false" outlineLevel="0" collapsed="false">
      <c r="A47" s="16" t="n">
        <f aca="false">A46+1</f>
        <v>46360</v>
      </c>
      <c r="B47" s="17" t="str">
        <f aca="false">TEXT(A47,"ddd")</f>
        <v>Fri</v>
      </c>
      <c r="C47" s="18" t="str">
        <f aca="false">IFERROR(MID(INDEX(Patterns!$F$5:$F$31,MATCH($B$5&amp;"|A",Patterns!$A$5:$A$31,0)),MOD($A47-$B$6,INDEX(Patterns!$D$5:$D$31,MATCH($B$5&amp;"|A",Patterns!$A$5:$A$31,0)))+1,1),"-")</f>
        <v>D</v>
      </c>
      <c r="D47" s="18" t="str">
        <f aca="false">IFERROR(MID(INDEX(Patterns!$F$5:$F$31,MATCH($B$5&amp;"|B",Patterns!$A$5:$A$31,0)),MOD($A47-$B$6,INDEX(Patterns!$D$5:$D$31,MATCH($B$5&amp;"|B",Patterns!$A$5:$A$31,0)))+1,1),"-")</f>
        <v>-</v>
      </c>
      <c r="E47" s="18" t="str">
        <f aca="false">IFERROR(MID(INDEX(Patterns!$F$5:$F$31,MATCH($B$5&amp;"|C",Patterns!$A$5:$A$31,0)),MOD($A47-$B$6,INDEX(Patterns!$D$5:$D$31,MATCH($B$5&amp;"|C",Patterns!$A$5:$A$31,0)))+1,1),"-")</f>
        <v>N</v>
      </c>
      <c r="F47" s="18" t="str">
        <f aca="false">IFERROR(MID(INDEX(Patterns!$F$5:$F$31,MATCH($B$5&amp;"|D",Patterns!$A$5:$A$31,0)),MOD($A47-$B$6,INDEX(Patterns!$D$5:$D$31,MATCH($B$5&amp;"|D",Patterns!$A$5:$A$31,0)))+1,1),"-")</f>
        <v>-</v>
      </c>
      <c r="G47" s="18" t="str">
        <f aca="false">TRIM(IF(C47="D","A ","")&amp;IF(D47="D","B ","")&amp;IF(E47="D","C ","")&amp;IF(F47="D","D ",""))</f>
        <v>A</v>
      </c>
      <c r="H47" s="18" t="str">
        <f aca="false">TRIM(IF(C47="E","A ","")&amp;IF(D47="E","B ","")&amp;IF(E47="E","C ","")&amp;IF(F47="E","D ",""))</f>
        <v/>
      </c>
      <c r="I47" s="18" t="str">
        <f aca="false">TRIM(IF(C47="N","A ","")&amp;IF(D47="N","B ","")&amp;IF(E47="N","C ","")&amp;IF(F47="N","D ",""))</f>
        <v>C</v>
      </c>
      <c r="J47" s="18" t="str">
        <f aca="false">IF(AND(COUNTIF(C47:F47,"D")=1,COUNTIF(C47:F47,"N")=1,OR($B$9=12,COUNTIF(C47:F47,"E")=1)),"Covered","Check")</f>
        <v>Covered</v>
      </c>
    </row>
    <row r="48" customFormat="false" ht="15" hidden="false" customHeight="false" outlineLevel="0" collapsed="false">
      <c r="A48" s="16" t="n">
        <f aca="false">A47+1</f>
        <v>46361</v>
      </c>
      <c r="B48" s="17" t="str">
        <f aca="false">TEXT(A48,"ddd")</f>
        <v>Sat</v>
      </c>
      <c r="C48" s="18" t="str">
        <f aca="false">IFERROR(MID(INDEX(Patterns!$F$5:$F$31,MATCH($B$5&amp;"|A",Patterns!$A$5:$A$31,0)),MOD($A48-$B$6,INDEX(Patterns!$D$5:$D$31,MATCH($B$5&amp;"|A",Patterns!$A$5:$A$31,0)))+1,1),"-")</f>
        <v>D</v>
      </c>
      <c r="D48" s="18" t="str">
        <f aca="false">IFERROR(MID(INDEX(Patterns!$F$5:$F$31,MATCH($B$5&amp;"|B",Patterns!$A$5:$A$31,0)),MOD($A48-$B$6,INDEX(Patterns!$D$5:$D$31,MATCH($B$5&amp;"|B",Patterns!$A$5:$A$31,0)))+1,1),"-")</f>
        <v>-</v>
      </c>
      <c r="E48" s="18" t="str">
        <f aca="false">IFERROR(MID(INDEX(Patterns!$F$5:$F$31,MATCH($B$5&amp;"|C",Patterns!$A$5:$A$31,0)),MOD($A48-$B$6,INDEX(Patterns!$D$5:$D$31,MATCH($B$5&amp;"|C",Patterns!$A$5:$A$31,0)))+1,1),"-")</f>
        <v>N</v>
      </c>
      <c r="F48" s="18" t="str">
        <f aca="false">IFERROR(MID(INDEX(Patterns!$F$5:$F$31,MATCH($B$5&amp;"|D",Patterns!$A$5:$A$31,0)),MOD($A48-$B$6,INDEX(Patterns!$D$5:$D$31,MATCH($B$5&amp;"|D",Patterns!$A$5:$A$31,0)))+1,1),"-")</f>
        <v>-</v>
      </c>
      <c r="G48" s="18" t="str">
        <f aca="false">TRIM(IF(C48="D","A ","")&amp;IF(D48="D","B ","")&amp;IF(E48="D","C ","")&amp;IF(F48="D","D ",""))</f>
        <v>A</v>
      </c>
      <c r="H48" s="18" t="str">
        <f aca="false">TRIM(IF(C48="E","A ","")&amp;IF(D48="E","B ","")&amp;IF(E48="E","C ","")&amp;IF(F48="E","D ",""))</f>
        <v/>
      </c>
      <c r="I48" s="18" t="str">
        <f aca="false">TRIM(IF(C48="N","A ","")&amp;IF(D48="N","B ","")&amp;IF(E48="N","C ","")&amp;IF(F48="N","D ",""))</f>
        <v>C</v>
      </c>
      <c r="J48" s="18" t="str">
        <f aca="false">IF(AND(COUNTIF(C48:F48,"D")=1,COUNTIF(C48:F48,"N")=1,OR($B$9=12,COUNTIF(C48:F48,"E")=1)),"Covered","Check")</f>
        <v>Covered</v>
      </c>
    </row>
    <row r="49" customFormat="false" ht="15" hidden="false" customHeight="false" outlineLevel="0" collapsed="false">
      <c r="A49" s="16" t="n">
        <f aca="false">A48+1</f>
        <v>46362</v>
      </c>
      <c r="B49" s="17" t="str">
        <f aca="false">TEXT(A49,"ddd")</f>
        <v>Sun</v>
      </c>
      <c r="C49" s="18" t="str">
        <f aca="false">IFERROR(MID(INDEX(Patterns!$F$5:$F$31,MATCH($B$5&amp;"|A",Patterns!$A$5:$A$31,0)),MOD($A49-$B$6,INDEX(Patterns!$D$5:$D$31,MATCH($B$5&amp;"|A",Patterns!$A$5:$A$31,0)))+1,1),"-")</f>
        <v>D</v>
      </c>
      <c r="D49" s="18" t="str">
        <f aca="false">IFERROR(MID(INDEX(Patterns!$F$5:$F$31,MATCH($B$5&amp;"|B",Patterns!$A$5:$A$31,0)),MOD($A49-$B$6,INDEX(Patterns!$D$5:$D$31,MATCH($B$5&amp;"|B",Patterns!$A$5:$A$31,0)))+1,1),"-")</f>
        <v>-</v>
      </c>
      <c r="E49" s="18" t="str">
        <f aca="false">IFERROR(MID(INDEX(Patterns!$F$5:$F$31,MATCH($B$5&amp;"|C",Patterns!$A$5:$A$31,0)),MOD($A49-$B$6,INDEX(Patterns!$D$5:$D$31,MATCH($B$5&amp;"|C",Patterns!$A$5:$A$31,0)))+1,1),"-")</f>
        <v>N</v>
      </c>
      <c r="F49" s="18" t="str">
        <f aca="false">IFERROR(MID(INDEX(Patterns!$F$5:$F$31,MATCH($B$5&amp;"|D",Patterns!$A$5:$A$31,0)),MOD($A49-$B$6,INDEX(Patterns!$D$5:$D$31,MATCH($B$5&amp;"|D",Patterns!$A$5:$A$31,0)))+1,1),"-")</f>
        <v>-</v>
      </c>
      <c r="G49" s="18" t="str">
        <f aca="false">TRIM(IF(C49="D","A ","")&amp;IF(D49="D","B ","")&amp;IF(E49="D","C ","")&amp;IF(F49="D","D ",""))</f>
        <v>A</v>
      </c>
      <c r="H49" s="18" t="str">
        <f aca="false">TRIM(IF(C49="E","A ","")&amp;IF(D49="E","B ","")&amp;IF(E49="E","C ","")&amp;IF(F49="E","D ",""))</f>
        <v/>
      </c>
      <c r="I49" s="18" t="str">
        <f aca="false">TRIM(IF(C49="N","A ","")&amp;IF(D49="N","B ","")&amp;IF(E49="N","C ","")&amp;IF(F49="N","D ",""))</f>
        <v>C</v>
      </c>
      <c r="J49" s="18" t="str">
        <f aca="false">IF(AND(COUNTIF(C49:F49,"D")=1,COUNTIF(C49:F49,"N")=1,OR($B$9=12,COUNTIF(C49:F49,"E")=1)),"Covered","Check")</f>
        <v>Covered</v>
      </c>
    </row>
    <row r="50" customFormat="false" ht="15" hidden="false" customHeight="false" outlineLevel="0" collapsed="false">
      <c r="A50" s="16" t="n">
        <f aca="false">A49+1</f>
        <v>46363</v>
      </c>
      <c r="B50" s="17" t="str">
        <f aca="false">TEXT(A50,"ddd")</f>
        <v>Mon</v>
      </c>
      <c r="C50" s="18" t="str">
        <f aca="false">IFERROR(MID(INDEX(Patterns!$F$5:$F$31,MATCH($B$5&amp;"|A",Patterns!$A$5:$A$31,0)),MOD($A50-$B$6,INDEX(Patterns!$D$5:$D$31,MATCH($B$5&amp;"|A",Patterns!$A$5:$A$31,0)))+1,1),"-")</f>
        <v>-</v>
      </c>
      <c r="D50" s="18" t="str">
        <f aca="false">IFERROR(MID(INDEX(Patterns!$F$5:$F$31,MATCH($B$5&amp;"|B",Patterns!$A$5:$A$31,0)),MOD($A50-$B$6,INDEX(Patterns!$D$5:$D$31,MATCH($B$5&amp;"|B",Patterns!$A$5:$A$31,0)))+1,1),"-")</f>
        <v>D</v>
      </c>
      <c r="E50" s="18" t="str">
        <f aca="false">IFERROR(MID(INDEX(Patterns!$F$5:$F$31,MATCH($B$5&amp;"|C",Patterns!$A$5:$A$31,0)),MOD($A50-$B$6,INDEX(Patterns!$D$5:$D$31,MATCH($B$5&amp;"|C",Patterns!$A$5:$A$31,0)))+1,1),"-")</f>
        <v>-</v>
      </c>
      <c r="F50" s="18" t="str">
        <f aca="false">IFERROR(MID(INDEX(Patterns!$F$5:$F$31,MATCH($B$5&amp;"|D",Patterns!$A$5:$A$31,0)),MOD($A50-$B$6,INDEX(Patterns!$D$5:$D$31,MATCH($B$5&amp;"|D",Patterns!$A$5:$A$31,0)))+1,1),"-")</f>
        <v>N</v>
      </c>
      <c r="G50" s="18" t="str">
        <f aca="false">TRIM(IF(C50="D","A ","")&amp;IF(D50="D","B ","")&amp;IF(E50="D","C ","")&amp;IF(F50="D","D ",""))</f>
        <v>B</v>
      </c>
      <c r="H50" s="18" t="str">
        <f aca="false">TRIM(IF(C50="E","A ","")&amp;IF(D50="E","B ","")&amp;IF(E50="E","C ","")&amp;IF(F50="E","D ",""))</f>
        <v/>
      </c>
      <c r="I50" s="18" t="str">
        <f aca="false">TRIM(IF(C50="N","A ","")&amp;IF(D50="N","B ","")&amp;IF(E50="N","C ","")&amp;IF(F50="N","D ",""))</f>
        <v>D</v>
      </c>
      <c r="J50" s="18" t="str">
        <f aca="false">IF(AND(COUNTIF(C50:F50,"D")=1,COUNTIF(C50:F50,"N")=1,OR($B$9=12,COUNTIF(C50:F50,"E")=1)),"Covered","Check")</f>
        <v>Covered</v>
      </c>
    </row>
    <row r="51" customFormat="false" ht="15" hidden="false" customHeight="false" outlineLevel="0" collapsed="false">
      <c r="A51" s="16" t="n">
        <f aca="false">A50+1</f>
        <v>46364</v>
      </c>
      <c r="B51" s="17" t="str">
        <f aca="false">TEXT(A51,"ddd")</f>
        <v>Tue</v>
      </c>
      <c r="C51" s="18" t="str">
        <f aca="false">IFERROR(MID(INDEX(Patterns!$F$5:$F$31,MATCH($B$5&amp;"|A",Patterns!$A$5:$A$31,0)),MOD($A51-$B$6,INDEX(Patterns!$D$5:$D$31,MATCH($B$5&amp;"|A",Patterns!$A$5:$A$31,0)))+1,1),"-")</f>
        <v>-</v>
      </c>
      <c r="D51" s="18" t="str">
        <f aca="false">IFERROR(MID(INDEX(Patterns!$F$5:$F$31,MATCH($B$5&amp;"|B",Patterns!$A$5:$A$31,0)),MOD($A51-$B$6,INDEX(Patterns!$D$5:$D$31,MATCH($B$5&amp;"|B",Patterns!$A$5:$A$31,0)))+1,1),"-")</f>
        <v>D</v>
      </c>
      <c r="E51" s="18" t="str">
        <f aca="false">IFERROR(MID(INDEX(Patterns!$F$5:$F$31,MATCH($B$5&amp;"|C",Patterns!$A$5:$A$31,0)),MOD($A51-$B$6,INDEX(Patterns!$D$5:$D$31,MATCH($B$5&amp;"|C",Patterns!$A$5:$A$31,0)))+1,1),"-")</f>
        <v>-</v>
      </c>
      <c r="F51" s="18" t="str">
        <f aca="false">IFERROR(MID(INDEX(Patterns!$F$5:$F$31,MATCH($B$5&amp;"|D",Patterns!$A$5:$A$31,0)),MOD($A51-$B$6,INDEX(Patterns!$D$5:$D$31,MATCH($B$5&amp;"|D",Patterns!$A$5:$A$31,0)))+1,1),"-")</f>
        <v>N</v>
      </c>
      <c r="G51" s="18" t="str">
        <f aca="false">TRIM(IF(C51="D","A ","")&amp;IF(D51="D","B ","")&amp;IF(E51="D","C ","")&amp;IF(F51="D","D ",""))</f>
        <v>B</v>
      </c>
      <c r="H51" s="18" t="str">
        <f aca="false">TRIM(IF(C51="E","A ","")&amp;IF(D51="E","B ","")&amp;IF(E51="E","C ","")&amp;IF(F51="E","D ",""))</f>
        <v/>
      </c>
      <c r="I51" s="18" t="str">
        <f aca="false">TRIM(IF(C51="N","A ","")&amp;IF(D51="N","B ","")&amp;IF(E51="N","C ","")&amp;IF(F51="N","D ",""))</f>
        <v>D</v>
      </c>
      <c r="J51" s="18" t="str">
        <f aca="false">IF(AND(COUNTIF(C51:F51,"D")=1,COUNTIF(C51:F51,"N")=1,OR($B$9=12,COUNTIF(C51:F51,"E")=1)),"Covered","Check")</f>
        <v>Covered</v>
      </c>
    </row>
    <row r="52" customFormat="false" ht="15" hidden="false" customHeight="false" outlineLevel="0" collapsed="false">
      <c r="A52" s="16" t="n">
        <f aca="false">A51+1</f>
        <v>46365</v>
      </c>
      <c r="B52" s="17" t="str">
        <f aca="false">TEXT(A52,"ddd")</f>
        <v>Wed</v>
      </c>
      <c r="C52" s="18" t="str">
        <f aca="false">IFERROR(MID(INDEX(Patterns!$F$5:$F$31,MATCH($B$5&amp;"|A",Patterns!$A$5:$A$31,0)),MOD($A52-$B$6,INDEX(Patterns!$D$5:$D$31,MATCH($B$5&amp;"|A",Patterns!$A$5:$A$31,0)))+1,1),"-")</f>
        <v>D</v>
      </c>
      <c r="D52" s="18" t="str">
        <f aca="false">IFERROR(MID(INDEX(Patterns!$F$5:$F$31,MATCH($B$5&amp;"|B",Patterns!$A$5:$A$31,0)),MOD($A52-$B$6,INDEX(Patterns!$D$5:$D$31,MATCH($B$5&amp;"|B",Patterns!$A$5:$A$31,0)))+1,1),"-")</f>
        <v>-</v>
      </c>
      <c r="E52" s="18" t="str">
        <f aca="false">IFERROR(MID(INDEX(Patterns!$F$5:$F$31,MATCH($B$5&amp;"|C",Patterns!$A$5:$A$31,0)),MOD($A52-$B$6,INDEX(Patterns!$D$5:$D$31,MATCH($B$5&amp;"|C",Patterns!$A$5:$A$31,0)))+1,1),"-")</f>
        <v>N</v>
      </c>
      <c r="F52" s="18" t="str">
        <f aca="false">IFERROR(MID(INDEX(Patterns!$F$5:$F$31,MATCH($B$5&amp;"|D",Patterns!$A$5:$A$31,0)),MOD($A52-$B$6,INDEX(Patterns!$D$5:$D$31,MATCH($B$5&amp;"|D",Patterns!$A$5:$A$31,0)))+1,1),"-")</f>
        <v>-</v>
      </c>
      <c r="G52" s="18" t="str">
        <f aca="false">TRIM(IF(C52="D","A ","")&amp;IF(D52="D","B ","")&amp;IF(E52="D","C ","")&amp;IF(F52="D","D ",""))</f>
        <v>A</v>
      </c>
      <c r="H52" s="18" t="str">
        <f aca="false">TRIM(IF(C52="E","A ","")&amp;IF(D52="E","B ","")&amp;IF(E52="E","C ","")&amp;IF(F52="E","D ",""))</f>
        <v/>
      </c>
      <c r="I52" s="18" t="str">
        <f aca="false">TRIM(IF(C52="N","A ","")&amp;IF(D52="N","B ","")&amp;IF(E52="N","C ","")&amp;IF(F52="N","D ",""))</f>
        <v>C</v>
      </c>
      <c r="J52" s="18" t="str">
        <f aca="false">IF(AND(COUNTIF(C52:F52,"D")=1,COUNTIF(C52:F52,"N")=1,OR($B$9=12,COUNTIF(C52:F52,"E")=1)),"Covered","Check")</f>
        <v>Covered</v>
      </c>
    </row>
    <row r="53" customFormat="false" ht="15" hidden="false" customHeight="false" outlineLevel="0" collapsed="false">
      <c r="A53" s="16" t="n">
        <f aca="false">A52+1</f>
        <v>46366</v>
      </c>
      <c r="B53" s="17" t="str">
        <f aca="false">TEXT(A53,"ddd")</f>
        <v>Thu</v>
      </c>
      <c r="C53" s="18" t="str">
        <f aca="false">IFERROR(MID(INDEX(Patterns!$F$5:$F$31,MATCH($B$5&amp;"|A",Patterns!$A$5:$A$31,0)),MOD($A53-$B$6,INDEX(Patterns!$D$5:$D$31,MATCH($B$5&amp;"|A",Patterns!$A$5:$A$31,0)))+1,1),"-")</f>
        <v>D</v>
      </c>
      <c r="D53" s="18" t="str">
        <f aca="false">IFERROR(MID(INDEX(Patterns!$F$5:$F$31,MATCH($B$5&amp;"|B",Patterns!$A$5:$A$31,0)),MOD($A53-$B$6,INDEX(Patterns!$D$5:$D$31,MATCH($B$5&amp;"|B",Patterns!$A$5:$A$31,0)))+1,1),"-")</f>
        <v>-</v>
      </c>
      <c r="E53" s="18" t="str">
        <f aca="false">IFERROR(MID(INDEX(Patterns!$F$5:$F$31,MATCH($B$5&amp;"|C",Patterns!$A$5:$A$31,0)),MOD($A53-$B$6,INDEX(Patterns!$D$5:$D$31,MATCH($B$5&amp;"|C",Patterns!$A$5:$A$31,0)))+1,1),"-")</f>
        <v>N</v>
      </c>
      <c r="F53" s="18" t="str">
        <f aca="false">IFERROR(MID(INDEX(Patterns!$F$5:$F$31,MATCH($B$5&amp;"|D",Patterns!$A$5:$A$31,0)),MOD($A53-$B$6,INDEX(Patterns!$D$5:$D$31,MATCH($B$5&amp;"|D",Patterns!$A$5:$A$31,0)))+1,1),"-")</f>
        <v>-</v>
      </c>
      <c r="G53" s="18" t="str">
        <f aca="false">TRIM(IF(C53="D","A ","")&amp;IF(D53="D","B ","")&amp;IF(E53="D","C ","")&amp;IF(F53="D","D ",""))</f>
        <v>A</v>
      </c>
      <c r="H53" s="18" t="str">
        <f aca="false">TRIM(IF(C53="E","A ","")&amp;IF(D53="E","B ","")&amp;IF(E53="E","C ","")&amp;IF(F53="E","D ",""))</f>
        <v/>
      </c>
      <c r="I53" s="18" t="str">
        <f aca="false">TRIM(IF(C53="N","A ","")&amp;IF(D53="N","B ","")&amp;IF(E53="N","C ","")&amp;IF(F53="N","D ",""))</f>
        <v>C</v>
      </c>
      <c r="J53" s="18" t="str">
        <f aca="false">IF(AND(COUNTIF(C53:F53,"D")=1,COUNTIF(C53:F53,"N")=1,OR($B$9=12,COUNTIF(C53:F53,"E")=1)),"Covered","Check")</f>
        <v>Covered</v>
      </c>
    </row>
    <row r="54" customFormat="false" ht="15" hidden="false" customHeight="false" outlineLevel="0" collapsed="false">
      <c r="A54" s="16" t="n">
        <f aca="false">A53+1</f>
        <v>46367</v>
      </c>
      <c r="B54" s="17" t="str">
        <f aca="false">TEXT(A54,"ddd")</f>
        <v>Fri</v>
      </c>
      <c r="C54" s="18" t="str">
        <f aca="false">IFERROR(MID(INDEX(Patterns!$F$5:$F$31,MATCH($B$5&amp;"|A",Patterns!$A$5:$A$31,0)),MOD($A54-$B$6,INDEX(Patterns!$D$5:$D$31,MATCH($B$5&amp;"|A",Patterns!$A$5:$A$31,0)))+1,1),"-")</f>
        <v>-</v>
      </c>
      <c r="D54" s="18" t="str">
        <f aca="false">IFERROR(MID(INDEX(Patterns!$F$5:$F$31,MATCH($B$5&amp;"|B",Patterns!$A$5:$A$31,0)),MOD($A54-$B$6,INDEX(Patterns!$D$5:$D$31,MATCH($B$5&amp;"|B",Patterns!$A$5:$A$31,0)))+1,1),"-")</f>
        <v>D</v>
      </c>
      <c r="E54" s="18" t="str">
        <f aca="false">IFERROR(MID(INDEX(Patterns!$F$5:$F$31,MATCH($B$5&amp;"|C",Patterns!$A$5:$A$31,0)),MOD($A54-$B$6,INDEX(Patterns!$D$5:$D$31,MATCH($B$5&amp;"|C",Patterns!$A$5:$A$31,0)))+1,1),"-")</f>
        <v>-</v>
      </c>
      <c r="F54" s="18" t="str">
        <f aca="false">IFERROR(MID(INDEX(Patterns!$F$5:$F$31,MATCH($B$5&amp;"|D",Patterns!$A$5:$A$31,0)),MOD($A54-$B$6,INDEX(Patterns!$D$5:$D$31,MATCH($B$5&amp;"|D",Patterns!$A$5:$A$31,0)))+1,1),"-")</f>
        <v>N</v>
      </c>
      <c r="G54" s="18" t="str">
        <f aca="false">TRIM(IF(C54="D","A ","")&amp;IF(D54="D","B ","")&amp;IF(E54="D","C ","")&amp;IF(F54="D","D ",""))</f>
        <v>B</v>
      </c>
      <c r="H54" s="18" t="str">
        <f aca="false">TRIM(IF(C54="E","A ","")&amp;IF(D54="E","B ","")&amp;IF(E54="E","C ","")&amp;IF(F54="E","D ",""))</f>
        <v/>
      </c>
      <c r="I54" s="18" t="str">
        <f aca="false">TRIM(IF(C54="N","A ","")&amp;IF(D54="N","B ","")&amp;IF(E54="N","C ","")&amp;IF(F54="N","D ",""))</f>
        <v>D</v>
      </c>
      <c r="J54" s="18" t="str">
        <f aca="false">IF(AND(COUNTIF(C54:F54,"D")=1,COUNTIF(C54:F54,"N")=1,OR($B$9=12,COUNTIF(C54:F54,"E")=1)),"Covered","Check")</f>
        <v>Covered</v>
      </c>
    </row>
    <row r="55" customFormat="false" ht="15" hidden="false" customHeight="false" outlineLevel="0" collapsed="false">
      <c r="A55" s="16" t="n">
        <f aca="false">A54+1</f>
        <v>46368</v>
      </c>
      <c r="B55" s="17" t="str">
        <f aca="false">TEXT(A55,"ddd")</f>
        <v>Sat</v>
      </c>
      <c r="C55" s="18" t="str">
        <f aca="false">IFERROR(MID(INDEX(Patterns!$F$5:$F$31,MATCH($B$5&amp;"|A",Patterns!$A$5:$A$31,0)),MOD($A55-$B$6,INDEX(Patterns!$D$5:$D$31,MATCH($B$5&amp;"|A",Patterns!$A$5:$A$31,0)))+1,1),"-")</f>
        <v>-</v>
      </c>
      <c r="D55" s="18" t="str">
        <f aca="false">IFERROR(MID(INDEX(Patterns!$F$5:$F$31,MATCH($B$5&amp;"|B",Patterns!$A$5:$A$31,0)),MOD($A55-$B$6,INDEX(Patterns!$D$5:$D$31,MATCH($B$5&amp;"|B",Patterns!$A$5:$A$31,0)))+1,1),"-")</f>
        <v>D</v>
      </c>
      <c r="E55" s="18" t="str">
        <f aca="false">IFERROR(MID(INDEX(Patterns!$F$5:$F$31,MATCH($B$5&amp;"|C",Patterns!$A$5:$A$31,0)),MOD($A55-$B$6,INDEX(Patterns!$D$5:$D$31,MATCH($B$5&amp;"|C",Patterns!$A$5:$A$31,0)))+1,1),"-")</f>
        <v>-</v>
      </c>
      <c r="F55" s="18" t="str">
        <f aca="false">IFERROR(MID(INDEX(Patterns!$F$5:$F$31,MATCH($B$5&amp;"|D",Patterns!$A$5:$A$31,0)),MOD($A55-$B$6,INDEX(Patterns!$D$5:$D$31,MATCH($B$5&amp;"|D",Patterns!$A$5:$A$31,0)))+1,1),"-")</f>
        <v>N</v>
      </c>
      <c r="G55" s="18" t="str">
        <f aca="false">TRIM(IF(C55="D","A ","")&amp;IF(D55="D","B ","")&amp;IF(E55="D","C ","")&amp;IF(F55="D","D ",""))</f>
        <v>B</v>
      </c>
      <c r="H55" s="18" t="str">
        <f aca="false">TRIM(IF(C55="E","A ","")&amp;IF(D55="E","B ","")&amp;IF(E55="E","C ","")&amp;IF(F55="E","D ",""))</f>
        <v/>
      </c>
      <c r="I55" s="18" t="str">
        <f aca="false">TRIM(IF(C55="N","A ","")&amp;IF(D55="N","B ","")&amp;IF(E55="N","C ","")&amp;IF(F55="N","D ",""))</f>
        <v>D</v>
      </c>
      <c r="J55" s="18" t="str">
        <f aca="false">IF(AND(COUNTIF(C55:F55,"D")=1,COUNTIF(C55:F55,"N")=1,OR($B$9=12,COUNTIF(C55:F55,"E")=1)),"Covered","Check")</f>
        <v>Covered</v>
      </c>
    </row>
    <row r="56" customFormat="false" ht="15" hidden="false" customHeight="false" outlineLevel="0" collapsed="false">
      <c r="A56" s="16" t="n">
        <f aca="false">A55+1</f>
        <v>46369</v>
      </c>
      <c r="B56" s="17" t="str">
        <f aca="false">TEXT(A56,"ddd")</f>
        <v>Sun</v>
      </c>
      <c r="C56" s="18" t="str">
        <f aca="false">IFERROR(MID(INDEX(Patterns!$F$5:$F$31,MATCH($B$5&amp;"|A",Patterns!$A$5:$A$31,0)),MOD($A56-$B$6,INDEX(Patterns!$D$5:$D$31,MATCH($B$5&amp;"|A",Patterns!$A$5:$A$31,0)))+1,1),"-")</f>
        <v>-</v>
      </c>
      <c r="D56" s="18" t="str">
        <f aca="false">IFERROR(MID(INDEX(Patterns!$F$5:$F$31,MATCH($B$5&amp;"|B",Patterns!$A$5:$A$31,0)),MOD($A56-$B$6,INDEX(Patterns!$D$5:$D$31,MATCH($B$5&amp;"|B",Patterns!$A$5:$A$31,0)))+1,1),"-")</f>
        <v>D</v>
      </c>
      <c r="E56" s="18" t="str">
        <f aca="false">IFERROR(MID(INDEX(Patterns!$F$5:$F$31,MATCH($B$5&amp;"|C",Patterns!$A$5:$A$31,0)),MOD($A56-$B$6,INDEX(Patterns!$D$5:$D$31,MATCH($B$5&amp;"|C",Patterns!$A$5:$A$31,0)))+1,1),"-")</f>
        <v>-</v>
      </c>
      <c r="F56" s="18" t="str">
        <f aca="false">IFERROR(MID(INDEX(Patterns!$F$5:$F$31,MATCH($B$5&amp;"|D",Patterns!$A$5:$A$31,0)),MOD($A56-$B$6,INDEX(Patterns!$D$5:$D$31,MATCH($B$5&amp;"|D",Patterns!$A$5:$A$31,0)))+1,1),"-")</f>
        <v>N</v>
      </c>
      <c r="G56" s="18" t="str">
        <f aca="false">TRIM(IF(C56="D","A ","")&amp;IF(D56="D","B ","")&amp;IF(E56="D","C ","")&amp;IF(F56="D","D ",""))</f>
        <v>B</v>
      </c>
      <c r="H56" s="18" t="str">
        <f aca="false">TRIM(IF(C56="E","A ","")&amp;IF(D56="E","B ","")&amp;IF(E56="E","C ","")&amp;IF(F56="E","D ",""))</f>
        <v/>
      </c>
      <c r="I56" s="18" t="str">
        <f aca="false">TRIM(IF(C56="N","A ","")&amp;IF(D56="N","B ","")&amp;IF(E56="N","C ","")&amp;IF(F56="N","D ",""))</f>
        <v>D</v>
      </c>
      <c r="J56" s="18" t="str">
        <f aca="false">IF(AND(COUNTIF(C56:F56,"D")=1,COUNTIF(C56:F56,"N")=1,OR($B$9=12,COUNTIF(C56:F56,"E")=1)),"Covered","Check")</f>
        <v>Covered</v>
      </c>
    </row>
    <row r="57" customFormat="false" ht="15" hidden="false" customHeight="false" outlineLevel="0" collapsed="false">
      <c r="A57" s="16" t="n">
        <f aca="false">A56+1</f>
        <v>46370</v>
      </c>
      <c r="B57" s="17" t="str">
        <f aca="false">TEXT(A57,"ddd")</f>
        <v>Mon</v>
      </c>
      <c r="C57" s="18" t="str">
        <f aca="false">IFERROR(MID(INDEX(Patterns!$F$5:$F$31,MATCH($B$5&amp;"|A",Patterns!$A$5:$A$31,0)),MOD($A57-$B$6,INDEX(Patterns!$D$5:$D$31,MATCH($B$5&amp;"|A",Patterns!$A$5:$A$31,0)))+1,1),"-")</f>
        <v>D</v>
      </c>
      <c r="D57" s="18" t="str">
        <f aca="false">IFERROR(MID(INDEX(Patterns!$F$5:$F$31,MATCH($B$5&amp;"|B",Patterns!$A$5:$A$31,0)),MOD($A57-$B$6,INDEX(Patterns!$D$5:$D$31,MATCH($B$5&amp;"|B",Patterns!$A$5:$A$31,0)))+1,1),"-")</f>
        <v>-</v>
      </c>
      <c r="E57" s="18" t="str">
        <f aca="false">IFERROR(MID(INDEX(Patterns!$F$5:$F$31,MATCH($B$5&amp;"|C",Patterns!$A$5:$A$31,0)),MOD($A57-$B$6,INDEX(Patterns!$D$5:$D$31,MATCH($B$5&amp;"|C",Patterns!$A$5:$A$31,0)))+1,1),"-")</f>
        <v>N</v>
      </c>
      <c r="F57" s="18" t="str">
        <f aca="false">IFERROR(MID(INDEX(Patterns!$F$5:$F$31,MATCH($B$5&amp;"|D",Patterns!$A$5:$A$31,0)),MOD($A57-$B$6,INDEX(Patterns!$D$5:$D$31,MATCH($B$5&amp;"|D",Patterns!$A$5:$A$31,0)))+1,1),"-")</f>
        <v>-</v>
      </c>
      <c r="G57" s="18" t="str">
        <f aca="false">TRIM(IF(C57="D","A ","")&amp;IF(D57="D","B ","")&amp;IF(E57="D","C ","")&amp;IF(F57="D","D ",""))</f>
        <v>A</v>
      </c>
      <c r="H57" s="18" t="str">
        <f aca="false">TRIM(IF(C57="E","A ","")&amp;IF(D57="E","B ","")&amp;IF(E57="E","C ","")&amp;IF(F57="E","D ",""))</f>
        <v/>
      </c>
      <c r="I57" s="18" t="str">
        <f aca="false">TRIM(IF(C57="N","A ","")&amp;IF(D57="N","B ","")&amp;IF(E57="N","C ","")&amp;IF(F57="N","D ",""))</f>
        <v>C</v>
      </c>
      <c r="J57" s="18" t="str">
        <f aca="false">IF(AND(COUNTIF(C57:F57,"D")=1,COUNTIF(C57:F57,"N")=1,OR($B$9=12,COUNTIF(C57:F57,"E")=1)),"Covered","Check")</f>
        <v>Covered</v>
      </c>
    </row>
    <row r="58" customFormat="false" ht="15" hidden="false" customHeight="false" outlineLevel="0" collapsed="false">
      <c r="A58" s="16" t="n">
        <f aca="false">A57+1</f>
        <v>46371</v>
      </c>
      <c r="B58" s="17" t="str">
        <f aca="false">TEXT(A58,"ddd")</f>
        <v>Tue</v>
      </c>
      <c r="C58" s="18" t="str">
        <f aca="false">IFERROR(MID(INDEX(Patterns!$F$5:$F$31,MATCH($B$5&amp;"|A",Patterns!$A$5:$A$31,0)),MOD($A58-$B$6,INDEX(Patterns!$D$5:$D$31,MATCH($B$5&amp;"|A",Patterns!$A$5:$A$31,0)))+1,1),"-")</f>
        <v>D</v>
      </c>
      <c r="D58" s="18" t="str">
        <f aca="false">IFERROR(MID(INDEX(Patterns!$F$5:$F$31,MATCH($B$5&amp;"|B",Patterns!$A$5:$A$31,0)),MOD($A58-$B$6,INDEX(Patterns!$D$5:$D$31,MATCH($B$5&amp;"|B",Patterns!$A$5:$A$31,0)))+1,1),"-")</f>
        <v>-</v>
      </c>
      <c r="E58" s="18" t="str">
        <f aca="false">IFERROR(MID(INDEX(Patterns!$F$5:$F$31,MATCH($B$5&amp;"|C",Patterns!$A$5:$A$31,0)),MOD($A58-$B$6,INDEX(Patterns!$D$5:$D$31,MATCH($B$5&amp;"|C",Patterns!$A$5:$A$31,0)))+1,1),"-")</f>
        <v>N</v>
      </c>
      <c r="F58" s="18" t="str">
        <f aca="false">IFERROR(MID(INDEX(Patterns!$F$5:$F$31,MATCH($B$5&amp;"|D",Patterns!$A$5:$A$31,0)),MOD($A58-$B$6,INDEX(Patterns!$D$5:$D$31,MATCH($B$5&amp;"|D",Patterns!$A$5:$A$31,0)))+1,1),"-")</f>
        <v>-</v>
      </c>
      <c r="G58" s="18" t="str">
        <f aca="false">TRIM(IF(C58="D","A ","")&amp;IF(D58="D","B ","")&amp;IF(E58="D","C ","")&amp;IF(F58="D","D ",""))</f>
        <v>A</v>
      </c>
      <c r="H58" s="18" t="str">
        <f aca="false">TRIM(IF(C58="E","A ","")&amp;IF(D58="E","B ","")&amp;IF(E58="E","C ","")&amp;IF(F58="E","D ",""))</f>
        <v/>
      </c>
      <c r="I58" s="18" t="str">
        <f aca="false">TRIM(IF(C58="N","A ","")&amp;IF(D58="N","B ","")&amp;IF(E58="N","C ","")&amp;IF(F58="N","D ",""))</f>
        <v>C</v>
      </c>
      <c r="J58" s="18" t="str">
        <f aca="false">IF(AND(COUNTIF(C58:F58,"D")=1,COUNTIF(C58:F58,"N")=1,OR($B$9=12,COUNTIF(C58:F58,"E")=1)),"Covered","Check")</f>
        <v>Covered</v>
      </c>
    </row>
    <row r="59" customFormat="false" ht="15" hidden="false" customHeight="false" outlineLevel="0" collapsed="false">
      <c r="A59" s="16" t="n">
        <f aca="false">A58+1</f>
        <v>46372</v>
      </c>
      <c r="B59" s="17" t="str">
        <f aca="false">TEXT(A59,"ddd")</f>
        <v>Wed</v>
      </c>
      <c r="C59" s="18" t="str">
        <f aca="false">IFERROR(MID(INDEX(Patterns!$F$5:$F$31,MATCH($B$5&amp;"|A",Patterns!$A$5:$A$31,0)),MOD($A59-$B$6,INDEX(Patterns!$D$5:$D$31,MATCH($B$5&amp;"|A",Patterns!$A$5:$A$31,0)))+1,1),"-")</f>
        <v>-</v>
      </c>
      <c r="D59" s="18" t="str">
        <f aca="false">IFERROR(MID(INDEX(Patterns!$F$5:$F$31,MATCH($B$5&amp;"|B",Patterns!$A$5:$A$31,0)),MOD($A59-$B$6,INDEX(Patterns!$D$5:$D$31,MATCH($B$5&amp;"|B",Patterns!$A$5:$A$31,0)))+1,1),"-")</f>
        <v>D</v>
      </c>
      <c r="E59" s="18" t="str">
        <f aca="false">IFERROR(MID(INDEX(Patterns!$F$5:$F$31,MATCH($B$5&amp;"|C",Patterns!$A$5:$A$31,0)),MOD($A59-$B$6,INDEX(Patterns!$D$5:$D$31,MATCH($B$5&amp;"|C",Patterns!$A$5:$A$31,0)))+1,1),"-")</f>
        <v>-</v>
      </c>
      <c r="F59" s="18" t="str">
        <f aca="false">IFERROR(MID(INDEX(Patterns!$F$5:$F$31,MATCH($B$5&amp;"|D",Patterns!$A$5:$A$31,0)),MOD($A59-$B$6,INDEX(Patterns!$D$5:$D$31,MATCH($B$5&amp;"|D",Patterns!$A$5:$A$31,0)))+1,1),"-")</f>
        <v>N</v>
      </c>
      <c r="G59" s="18" t="str">
        <f aca="false">TRIM(IF(C59="D","A ","")&amp;IF(D59="D","B ","")&amp;IF(E59="D","C ","")&amp;IF(F59="D","D ",""))</f>
        <v>B</v>
      </c>
      <c r="H59" s="18" t="str">
        <f aca="false">TRIM(IF(C59="E","A ","")&amp;IF(D59="E","B ","")&amp;IF(E59="E","C ","")&amp;IF(F59="E","D ",""))</f>
        <v/>
      </c>
      <c r="I59" s="18" t="str">
        <f aca="false">TRIM(IF(C59="N","A ","")&amp;IF(D59="N","B ","")&amp;IF(E59="N","C ","")&amp;IF(F59="N","D ",""))</f>
        <v>D</v>
      </c>
      <c r="J59" s="18" t="str">
        <f aca="false">IF(AND(COUNTIF(C59:F59,"D")=1,COUNTIF(C59:F59,"N")=1,OR($B$9=12,COUNTIF(C59:F59,"E")=1)),"Covered","Check")</f>
        <v>Covered</v>
      </c>
    </row>
    <row r="60" customFormat="false" ht="15" hidden="false" customHeight="false" outlineLevel="0" collapsed="false">
      <c r="A60" s="16" t="n">
        <f aca="false">A59+1</f>
        <v>46373</v>
      </c>
      <c r="B60" s="17" t="str">
        <f aca="false">TEXT(A60,"ddd")</f>
        <v>Thu</v>
      </c>
      <c r="C60" s="18" t="str">
        <f aca="false">IFERROR(MID(INDEX(Patterns!$F$5:$F$31,MATCH($B$5&amp;"|A",Patterns!$A$5:$A$31,0)),MOD($A60-$B$6,INDEX(Patterns!$D$5:$D$31,MATCH($B$5&amp;"|A",Patterns!$A$5:$A$31,0)))+1,1),"-")</f>
        <v>-</v>
      </c>
      <c r="D60" s="18" t="str">
        <f aca="false">IFERROR(MID(INDEX(Patterns!$F$5:$F$31,MATCH($B$5&amp;"|B",Patterns!$A$5:$A$31,0)),MOD($A60-$B$6,INDEX(Patterns!$D$5:$D$31,MATCH($B$5&amp;"|B",Patterns!$A$5:$A$31,0)))+1,1),"-")</f>
        <v>D</v>
      </c>
      <c r="E60" s="18" t="str">
        <f aca="false">IFERROR(MID(INDEX(Patterns!$F$5:$F$31,MATCH($B$5&amp;"|C",Patterns!$A$5:$A$31,0)),MOD($A60-$B$6,INDEX(Patterns!$D$5:$D$31,MATCH($B$5&amp;"|C",Patterns!$A$5:$A$31,0)))+1,1),"-")</f>
        <v>-</v>
      </c>
      <c r="F60" s="18" t="str">
        <f aca="false">IFERROR(MID(INDEX(Patterns!$F$5:$F$31,MATCH($B$5&amp;"|D",Patterns!$A$5:$A$31,0)),MOD($A60-$B$6,INDEX(Patterns!$D$5:$D$31,MATCH($B$5&amp;"|D",Patterns!$A$5:$A$31,0)))+1,1),"-")</f>
        <v>N</v>
      </c>
      <c r="G60" s="18" t="str">
        <f aca="false">TRIM(IF(C60="D","A ","")&amp;IF(D60="D","B ","")&amp;IF(E60="D","C ","")&amp;IF(F60="D","D ",""))</f>
        <v>B</v>
      </c>
      <c r="H60" s="18" t="str">
        <f aca="false">TRIM(IF(C60="E","A ","")&amp;IF(D60="E","B ","")&amp;IF(E60="E","C ","")&amp;IF(F60="E","D ",""))</f>
        <v/>
      </c>
      <c r="I60" s="18" t="str">
        <f aca="false">TRIM(IF(C60="N","A ","")&amp;IF(D60="N","B ","")&amp;IF(E60="N","C ","")&amp;IF(F60="N","D ",""))</f>
        <v>D</v>
      </c>
      <c r="J60" s="18" t="str">
        <f aca="false">IF(AND(COUNTIF(C60:F60,"D")=1,COUNTIF(C60:F60,"N")=1,OR($B$9=12,COUNTIF(C60:F60,"E")=1)),"Covered","Check")</f>
        <v>Covered</v>
      </c>
    </row>
    <row r="61" customFormat="false" ht="15" hidden="false" customHeight="false" outlineLevel="0" collapsed="false">
      <c r="A61" s="16" t="n">
        <f aca="false">A60+1</f>
        <v>46374</v>
      </c>
      <c r="B61" s="17" t="str">
        <f aca="false">TEXT(A61,"ddd")</f>
        <v>Fri</v>
      </c>
      <c r="C61" s="18" t="str">
        <f aca="false">IFERROR(MID(INDEX(Patterns!$F$5:$F$31,MATCH($B$5&amp;"|A",Patterns!$A$5:$A$31,0)),MOD($A61-$B$6,INDEX(Patterns!$D$5:$D$31,MATCH($B$5&amp;"|A",Patterns!$A$5:$A$31,0)))+1,1),"-")</f>
        <v>D</v>
      </c>
      <c r="D61" s="18" t="str">
        <f aca="false">IFERROR(MID(INDEX(Patterns!$F$5:$F$31,MATCH($B$5&amp;"|B",Patterns!$A$5:$A$31,0)),MOD($A61-$B$6,INDEX(Patterns!$D$5:$D$31,MATCH($B$5&amp;"|B",Patterns!$A$5:$A$31,0)))+1,1),"-")</f>
        <v>-</v>
      </c>
      <c r="E61" s="18" t="str">
        <f aca="false">IFERROR(MID(INDEX(Patterns!$F$5:$F$31,MATCH($B$5&amp;"|C",Patterns!$A$5:$A$31,0)),MOD($A61-$B$6,INDEX(Patterns!$D$5:$D$31,MATCH($B$5&amp;"|C",Patterns!$A$5:$A$31,0)))+1,1),"-")</f>
        <v>N</v>
      </c>
      <c r="F61" s="18" t="str">
        <f aca="false">IFERROR(MID(INDEX(Patterns!$F$5:$F$31,MATCH($B$5&amp;"|D",Patterns!$A$5:$A$31,0)),MOD($A61-$B$6,INDEX(Patterns!$D$5:$D$31,MATCH($B$5&amp;"|D",Patterns!$A$5:$A$31,0)))+1,1),"-")</f>
        <v>-</v>
      </c>
      <c r="G61" s="18" t="str">
        <f aca="false">TRIM(IF(C61="D","A ","")&amp;IF(D61="D","B ","")&amp;IF(E61="D","C ","")&amp;IF(F61="D","D ",""))</f>
        <v>A</v>
      </c>
      <c r="H61" s="18" t="str">
        <f aca="false">TRIM(IF(C61="E","A ","")&amp;IF(D61="E","B ","")&amp;IF(E61="E","C ","")&amp;IF(F61="E","D ",""))</f>
        <v/>
      </c>
      <c r="I61" s="18" t="str">
        <f aca="false">TRIM(IF(C61="N","A ","")&amp;IF(D61="N","B ","")&amp;IF(E61="N","C ","")&amp;IF(F61="N","D ",""))</f>
        <v>C</v>
      </c>
      <c r="J61" s="18" t="str">
        <f aca="false">IF(AND(COUNTIF(C61:F61,"D")=1,COUNTIF(C61:F61,"N")=1,OR($B$9=12,COUNTIF(C61:F61,"E")=1)),"Covered","Check")</f>
        <v>Covered</v>
      </c>
    </row>
    <row r="62" customFormat="false" ht="15" hidden="false" customHeight="false" outlineLevel="0" collapsed="false">
      <c r="A62" s="16" t="n">
        <f aca="false">A61+1</f>
        <v>46375</v>
      </c>
      <c r="B62" s="17" t="str">
        <f aca="false">TEXT(A62,"ddd")</f>
        <v>Sat</v>
      </c>
      <c r="C62" s="18" t="str">
        <f aca="false">IFERROR(MID(INDEX(Patterns!$F$5:$F$31,MATCH($B$5&amp;"|A",Patterns!$A$5:$A$31,0)),MOD($A62-$B$6,INDEX(Patterns!$D$5:$D$31,MATCH($B$5&amp;"|A",Patterns!$A$5:$A$31,0)))+1,1),"-")</f>
        <v>D</v>
      </c>
      <c r="D62" s="18" t="str">
        <f aca="false">IFERROR(MID(INDEX(Patterns!$F$5:$F$31,MATCH($B$5&amp;"|B",Patterns!$A$5:$A$31,0)),MOD($A62-$B$6,INDEX(Patterns!$D$5:$D$31,MATCH($B$5&amp;"|B",Patterns!$A$5:$A$31,0)))+1,1),"-")</f>
        <v>-</v>
      </c>
      <c r="E62" s="18" t="str">
        <f aca="false">IFERROR(MID(INDEX(Patterns!$F$5:$F$31,MATCH($B$5&amp;"|C",Patterns!$A$5:$A$31,0)),MOD($A62-$B$6,INDEX(Patterns!$D$5:$D$31,MATCH($B$5&amp;"|C",Patterns!$A$5:$A$31,0)))+1,1),"-")</f>
        <v>N</v>
      </c>
      <c r="F62" s="18" t="str">
        <f aca="false">IFERROR(MID(INDEX(Patterns!$F$5:$F$31,MATCH($B$5&amp;"|D",Patterns!$A$5:$A$31,0)),MOD($A62-$B$6,INDEX(Patterns!$D$5:$D$31,MATCH($B$5&amp;"|D",Patterns!$A$5:$A$31,0)))+1,1),"-")</f>
        <v>-</v>
      </c>
      <c r="G62" s="18" t="str">
        <f aca="false">TRIM(IF(C62="D","A ","")&amp;IF(D62="D","B ","")&amp;IF(E62="D","C ","")&amp;IF(F62="D","D ",""))</f>
        <v>A</v>
      </c>
      <c r="H62" s="18" t="str">
        <f aca="false">TRIM(IF(C62="E","A ","")&amp;IF(D62="E","B ","")&amp;IF(E62="E","C ","")&amp;IF(F62="E","D ",""))</f>
        <v/>
      </c>
      <c r="I62" s="18" t="str">
        <f aca="false">TRIM(IF(C62="N","A ","")&amp;IF(D62="N","B ","")&amp;IF(E62="N","C ","")&amp;IF(F62="N","D ",""))</f>
        <v>C</v>
      </c>
      <c r="J62" s="18" t="str">
        <f aca="false">IF(AND(COUNTIF(C62:F62,"D")=1,COUNTIF(C62:F62,"N")=1,OR($B$9=12,COUNTIF(C62:F62,"E")=1)),"Covered","Check")</f>
        <v>Covered</v>
      </c>
    </row>
    <row r="63" customFormat="false" ht="15" hidden="false" customHeight="false" outlineLevel="0" collapsed="false">
      <c r="A63" s="16" t="n">
        <f aca="false">A62+1</f>
        <v>46376</v>
      </c>
      <c r="B63" s="17" t="str">
        <f aca="false">TEXT(A63,"ddd")</f>
        <v>Sun</v>
      </c>
      <c r="C63" s="18" t="str">
        <f aca="false">IFERROR(MID(INDEX(Patterns!$F$5:$F$31,MATCH($B$5&amp;"|A",Patterns!$A$5:$A$31,0)),MOD($A63-$B$6,INDEX(Patterns!$D$5:$D$31,MATCH($B$5&amp;"|A",Patterns!$A$5:$A$31,0)))+1,1),"-")</f>
        <v>D</v>
      </c>
      <c r="D63" s="18" t="str">
        <f aca="false">IFERROR(MID(INDEX(Patterns!$F$5:$F$31,MATCH($B$5&amp;"|B",Patterns!$A$5:$A$31,0)),MOD($A63-$B$6,INDEX(Patterns!$D$5:$D$31,MATCH($B$5&amp;"|B",Patterns!$A$5:$A$31,0)))+1,1),"-")</f>
        <v>-</v>
      </c>
      <c r="E63" s="18" t="str">
        <f aca="false">IFERROR(MID(INDEX(Patterns!$F$5:$F$31,MATCH($B$5&amp;"|C",Patterns!$A$5:$A$31,0)),MOD($A63-$B$6,INDEX(Patterns!$D$5:$D$31,MATCH($B$5&amp;"|C",Patterns!$A$5:$A$31,0)))+1,1),"-")</f>
        <v>N</v>
      </c>
      <c r="F63" s="18" t="str">
        <f aca="false">IFERROR(MID(INDEX(Patterns!$F$5:$F$31,MATCH($B$5&amp;"|D",Patterns!$A$5:$A$31,0)),MOD($A63-$B$6,INDEX(Patterns!$D$5:$D$31,MATCH($B$5&amp;"|D",Patterns!$A$5:$A$31,0)))+1,1),"-")</f>
        <v>-</v>
      </c>
      <c r="G63" s="18" t="str">
        <f aca="false">TRIM(IF(C63="D","A ","")&amp;IF(D63="D","B ","")&amp;IF(E63="D","C ","")&amp;IF(F63="D","D ",""))</f>
        <v>A</v>
      </c>
      <c r="H63" s="18" t="str">
        <f aca="false">TRIM(IF(C63="E","A ","")&amp;IF(D63="E","B ","")&amp;IF(E63="E","C ","")&amp;IF(F63="E","D ",""))</f>
        <v/>
      </c>
      <c r="I63" s="18" t="str">
        <f aca="false">TRIM(IF(C63="N","A ","")&amp;IF(D63="N","B ","")&amp;IF(E63="N","C ","")&amp;IF(F63="N","D ",""))</f>
        <v>C</v>
      </c>
      <c r="J63" s="18" t="str">
        <f aca="false">IF(AND(COUNTIF(C63:F63,"D")=1,COUNTIF(C63:F63,"N")=1,OR($B$9=12,COUNTIF(C63:F63,"E")=1)),"Covered","Check")</f>
        <v>Covered</v>
      </c>
    </row>
    <row r="64" customFormat="false" ht="15" hidden="false" customHeight="false" outlineLevel="0" collapsed="false">
      <c r="A64" s="16" t="n">
        <f aca="false">A63+1</f>
        <v>46377</v>
      </c>
      <c r="B64" s="17" t="str">
        <f aca="false">TEXT(A64,"ddd")</f>
        <v>Mon</v>
      </c>
      <c r="C64" s="18" t="str">
        <f aca="false">IFERROR(MID(INDEX(Patterns!$F$5:$F$31,MATCH($B$5&amp;"|A",Patterns!$A$5:$A$31,0)),MOD($A64-$B$6,INDEX(Patterns!$D$5:$D$31,MATCH($B$5&amp;"|A",Patterns!$A$5:$A$31,0)))+1,1),"-")</f>
        <v>-</v>
      </c>
      <c r="D64" s="18" t="str">
        <f aca="false">IFERROR(MID(INDEX(Patterns!$F$5:$F$31,MATCH($B$5&amp;"|B",Patterns!$A$5:$A$31,0)),MOD($A64-$B$6,INDEX(Patterns!$D$5:$D$31,MATCH($B$5&amp;"|B",Patterns!$A$5:$A$31,0)))+1,1),"-")</f>
        <v>D</v>
      </c>
      <c r="E64" s="18" t="str">
        <f aca="false">IFERROR(MID(INDEX(Patterns!$F$5:$F$31,MATCH($B$5&amp;"|C",Patterns!$A$5:$A$31,0)),MOD($A64-$B$6,INDEX(Patterns!$D$5:$D$31,MATCH($B$5&amp;"|C",Patterns!$A$5:$A$31,0)))+1,1),"-")</f>
        <v>-</v>
      </c>
      <c r="F64" s="18" t="str">
        <f aca="false">IFERROR(MID(INDEX(Patterns!$F$5:$F$31,MATCH($B$5&amp;"|D",Patterns!$A$5:$A$31,0)),MOD($A64-$B$6,INDEX(Patterns!$D$5:$D$31,MATCH($B$5&amp;"|D",Patterns!$A$5:$A$31,0)))+1,1),"-")</f>
        <v>N</v>
      </c>
      <c r="G64" s="18" t="str">
        <f aca="false">TRIM(IF(C64="D","A ","")&amp;IF(D64="D","B ","")&amp;IF(E64="D","C ","")&amp;IF(F64="D","D ",""))</f>
        <v>B</v>
      </c>
      <c r="H64" s="18" t="str">
        <f aca="false">TRIM(IF(C64="E","A ","")&amp;IF(D64="E","B ","")&amp;IF(E64="E","C ","")&amp;IF(F64="E","D ",""))</f>
        <v/>
      </c>
      <c r="I64" s="18" t="str">
        <f aca="false">TRIM(IF(C64="N","A ","")&amp;IF(D64="N","B ","")&amp;IF(E64="N","C ","")&amp;IF(F64="N","D ",""))</f>
        <v>D</v>
      </c>
      <c r="J64" s="18" t="str">
        <f aca="false">IF(AND(COUNTIF(C64:F64,"D")=1,COUNTIF(C64:F64,"N")=1,OR($B$9=12,COUNTIF(C64:F64,"E")=1)),"Covered","Check")</f>
        <v>Covered</v>
      </c>
    </row>
    <row r="65" customFormat="false" ht="15" hidden="false" customHeight="false" outlineLevel="0" collapsed="false">
      <c r="A65" s="16" t="n">
        <f aca="false">A64+1</f>
        <v>46378</v>
      </c>
      <c r="B65" s="17" t="str">
        <f aca="false">TEXT(A65,"ddd")</f>
        <v>Tue</v>
      </c>
      <c r="C65" s="18" t="str">
        <f aca="false">IFERROR(MID(INDEX(Patterns!$F$5:$F$31,MATCH($B$5&amp;"|A",Patterns!$A$5:$A$31,0)),MOD($A65-$B$6,INDEX(Patterns!$D$5:$D$31,MATCH($B$5&amp;"|A",Patterns!$A$5:$A$31,0)))+1,1),"-")</f>
        <v>-</v>
      </c>
      <c r="D65" s="18" t="str">
        <f aca="false">IFERROR(MID(INDEX(Patterns!$F$5:$F$31,MATCH($B$5&amp;"|B",Patterns!$A$5:$A$31,0)),MOD($A65-$B$6,INDEX(Patterns!$D$5:$D$31,MATCH($B$5&amp;"|B",Patterns!$A$5:$A$31,0)))+1,1),"-")</f>
        <v>D</v>
      </c>
      <c r="E65" s="18" t="str">
        <f aca="false">IFERROR(MID(INDEX(Patterns!$F$5:$F$31,MATCH($B$5&amp;"|C",Patterns!$A$5:$A$31,0)),MOD($A65-$B$6,INDEX(Patterns!$D$5:$D$31,MATCH($B$5&amp;"|C",Patterns!$A$5:$A$31,0)))+1,1),"-")</f>
        <v>-</v>
      </c>
      <c r="F65" s="18" t="str">
        <f aca="false">IFERROR(MID(INDEX(Patterns!$F$5:$F$31,MATCH($B$5&amp;"|D",Patterns!$A$5:$A$31,0)),MOD($A65-$B$6,INDEX(Patterns!$D$5:$D$31,MATCH($B$5&amp;"|D",Patterns!$A$5:$A$31,0)))+1,1),"-")</f>
        <v>N</v>
      </c>
      <c r="G65" s="18" t="str">
        <f aca="false">TRIM(IF(C65="D","A ","")&amp;IF(D65="D","B ","")&amp;IF(E65="D","C ","")&amp;IF(F65="D","D ",""))</f>
        <v>B</v>
      </c>
      <c r="H65" s="18" t="str">
        <f aca="false">TRIM(IF(C65="E","A ","")&amp;IF(D65="E","B ","")&amp;IF(E65="E","C ","")&amp;IF(F65="E","D ",""))</f>
        <v/>
      </c>
      <c r="I65" s="18" t="str">
        <f aca="false">TRIM(IF(C65="N","A ","")&amp;IF(D65="N","B ","")&amp;IF(E65="N","C ","")&amp;IF(F65="N","D ",""))</f>
        <v>D</v>
      </c>
      <c r="J65" s="18" t="str">
        <f aca="false">IF(AND(COUNTIF(C65:F65,"D")=1,COUNTIF(C65:F65,"N")=1,OR($B$9=12,COUNTIF(C65:F65,"E")=1)),"Covered","Check")</f>
        <v>Covered</v>
      </c>
    </row>
    <row r="66" customFormat="false" ht="15" hidden="false" customHeight="false" outlineLevel="0" collapsed="false">
      <c r="A66" s="16" t="n">
        <f aca="false">A65+1</f>
        <v>46379</v>
      </c>
      <c r="B66" s="17" t="str">
        <f aca="false">TEXT(A66,"ddd")</f>
        <v>Wed</v>
      </c>
      <c r="C66" s="18" t="str">
        <f aca="false">IFERROR(MID(INDEX(Patterns!$F$5:$F$31,MATCH($B$5&amp;"|A",Patterns!$A$5:$A$31,0)),MOD($A66-$B$6,INDEX(Patterns!$D$5:$D$31,MATCH($B$5&amp;"|A",Patterns!$A$5:$A$31,0)))+1,1),"-")</f>
        <v>D</v>
      </c>
      <c r="D66" s="18" t="str">
        <f aca="false">IFERROR(MID(INDEX(Patterns!$F$5:$F$31,MATCH($B$5&amp;"|B",Patterns!$A$5:$A$31,0)),MOD($A66-$B$6,INDEX(Patterns!$D$5:$D$31,MATCH($B$5&amp;"|B",Patterns!$A$5:$A$31,0)))+1,1),"-")</f>
        <v>-</v>
      </c>
      <c r="E66" s="18" t="str">
        <f aca="false">IFERROR(MID(INDEX(Patterns!$F$5:$F$31,MATCH($B$5&amp;"|C",Patterns!$A$5:$A$31,0)),MOD($A66-$B$6,INDEX(Patterns!$D$5:$D$31,MATCH($B$5&amp;"|C",Patterns!$A$5:$A$31,0)))+1,1),"-")</f>
        <v>N</v>
      </c>
      <c r="F66" s="18" t="str">
        <f aca="false">IFERROR(MID(INDEX(Patterns!$F$5:$F$31,MATCH($B$5&amp;"|D",Patterns!$A$5:$A$31,0)),MOD($A66-$B$6,INDEX(Patterns!$D$5:$D$31,MATCH($B$5&amp;"|D",Patterns!$A$5:$A$31,0)))+1,1),"-")</f>
        <v>-</v>
      </c>
      <c r="G66" s="18" t="str">
        <f aca="false">TRIM(IF(C66="D","A ","")&amp;IF(D66="D","B ","")&amp;IF(E66="D","C ","")&amp;IF(F66="D","D ",""))</f>
        <v>A</v>
      </c>
      <c r="H66" s="18" t="str">
        <f aca="false">TRIM(IF(C66="E","A ","")&amp;IF(D66="E","B ","")&amp;IF(E66="E","C ","")&amp;IF(F66="E","D ",""))</f>
        <v/>
      </c>
      <c r="I66" s="18" t="str">
        <f aca="false">TRIM(IF(C66="N","A ","")&amp;IF(D66="N","B ","")&amp;IF(E66="N","C ","")&amp;IF(F66="N","D ",""))</f>
        <v>C</v>
      </c>
      <c r="J66" s="18" t="str">
        <f aca="false">IF(AND(COUNTIF(C66:F66,"D")=1,COUNTIF(C66:F66,"N")=1,OR($B$9=12,COUNTIF(C66:F66,"E")=1)),"Covered","Check")</f>
        <v>Covered</v>
      </c>
    </row>
    <row r="67" customFormat="false" ht="15" hidden="false" customHeight="false" outlineLevel="0" collapsed="false">
      <c r="A67" s="16" t="n">
        <f aca="false">A66+1</f>
        <v>46380</v>
      </c>
      <c r="B67" s="17" t="str">
        <f aca="false">TEXT(A67,"ddd")</f>
        <v>Thu</v>
      </c>
      <c r="C67" s="18" t="str">
        <f aca="false">IFERROR(MID(INDEX(Patterns!$F$5:$F$31,MATCH($B$5&amp;"|A",Patterns!$A$5:$A$31,0)),MOD($A67-$B$6,INDEX(Patterns!$D$5:$D$31,MATCH($B$5&amp;"|A",Patterns!$A$5:$A$31,0)))+1,1),"-")</f>
        <v>D</v>
      </c>
      <c r="D67" s="18" t="str">
        <f aca="false">IFERROR(MID(INDEX(Patterns!$F$5:$F$31,MATCH($B$5&amp;"|B",Patterns!$A$5:$A$31,0)),MOD($A67-$B$6,INDEX(Patterns!$D$5:$D$31,MATCH($B$5&amp;"|B",Patterns!$A$5:$A$31,0)))+1,1),"-")</f>
        <v>-</v>
      </c>
      <c r="E67" s="18" t="str">
        <f aca="false">IFERROR(MID(INDEX(Patterns!$F$5:$F$31,MATCH($B$5&amp;"|C",Patterns!$A$5:$A$31,0)),MOD($A67-$B$6,INDEX(Patterns!$D$5:$D$31,MATCH($B$5&amp;"|C",Patterns!$A$5:$A$31,0)))+1,1),"-")</f>
        <v>N</v>
      </c>
      <c r="F67" s="18" t="str">
        <f aca="false">IFERROR(MID(INDEX(Patterns!$F$5:$F$31,MATCH($B$5&amp;"|D",Patterns!$A$5:$A$31,0)),MOD($A67-$B$6,INDEX(Patterns!$D$5:$D$31,MATCH($B$5&amp;"|D",Patterns!$A$5:$A$31,0)))+1,1),"-")</f>
        <v>-</v>
      </c>
      <c r="G67" s="18" t="str">
        <f aca="false">TRIM(IF(C67="D","A ","")&amp;IF(D67="D","B ","")&amp;IF(E67="D","C ","")&amp;IF(F67="D","D ",""))</f>
        <v>A</v>
      </c>
      <c r="H67" s="18" t="str">
        <f aca="false">TRIM(IF(C67="E","A ","")&amp;IF(D67="E","B ","")&amp;IF(E67="E","C ","")&amp;IF(F67="E","D ",""))</f>
        <v/>
      </c>
      <c r="I67" s="18" t="str">
        <f aca="false">TRIM(IF(C67="N","A ","")&amp;IF(D67="N","B ","")&amp;IF(E67="N","C ","")&amp;IF(F67="N","D ",""))</f>
        <v>C</v>
      </c>
      <c r="J67" s="18" t="str">
        <f aca="false">IF(AND(COUNTIF(C67:F67,"D")=1,COUNTIF(C67:F67,"N")=1,OR($B$9=12,COUNTIF(C67:F67,"E")=1)),"Covered","Check")</f>
        <v>Covered</v>
      </c>
    </row>
    <row r="68" customFormat="false" ht="15" hidden="false" customHeight="false" outlineLevel="0" collapsed="false">
      <c r="A68" s="16" t="n">
        <f aca="false">A67+1</f>
        <v>46381</v>
      </c>
      <c r="B68" s="17" t="str">
        <f aca="false">TEXT(A68,"ddd")</f>
        <v>Fri</v>
      </c>
      <c r="C68" s="18" t="str">
        <f aca="false">IFERROR(MID(INDEX(Patterns!$F$5:$F$31,MATCH($B$5&amp;"|A",Patterns!$A$5:$A$31,0)),MOD($A68-$B$6,INDEX(Patterns!$D$5:$D$31,MATCH($B$5&amp;"|A",Patterns!$A$5:$A$31,0)))+1,1),"-")</f>
        <v>-</v>
      </c>
      <c r="D68" s="18" t="str">
        <f aca="false">IFERROR(MID(INDEX(Patterns!$F$5:$F$31,MATCH($B$5&amp;"|B",Patterns!$A$5:$A$31,0)),MOD($A68-$B$6,INDEX(Patterns!$D$5:$D$31,MATCH($B$5&amp;"|B",Patterns!$A$5:$A$31,0)))+1,1),"-")</f>
        <v>D</v>
      </c>
      <c r="E68" s="18" t="str">
        <f aca="false">IFERROR(MID(INDEX(Patterns!$F$5:$F$31,MATCH($B$5&amp;"|C",Patterns!$A$5:$A$31,0)),MOD($A68-$B$6,INDEX(Patterns!$D$5:$D$31,MATCH($B$5&amp;"|C",Patterns!$A$5:$A$31,0)))+1,1),"-")</f>
        <v>-</v>
      </c>
      <c r="F68" s="18" t="str">
        <f aca="false">IFERROR(MID(INDEX(Patterns!$F$5:$F$31,MATCH($B$5&amp;"|D",Patterns!$A$5:$A$31,0)),MOD($A68-$B$6,INDEX(Patterns!$D$5:$D$31,MATCH($B$5&amp;"|D",Patterns!$A$5:$A$31,0)))+1,1),"-")</f>
        <v>N</v>
      </c>
      <c r="G68" s="18" t="str">
        <f aca="false">TRIM(IF(C68="D","A ","")&amp;IF(D68="D","B ","")&amp;IF(E68="D","C ","")&amp;IF(F68="D","D ",""))</f>
        <v>B</v>
      </c>
      <c r="H68" s="18" t="str">
        <f aca="false">TRIM(IF(C68="E","A ","")&amp;IF(D68="E","B ","")&amp;IF(E68="E","C ","")&amp;IF(F68="E","D ",""))</f>
        <v/>
      </c>
      <c r="I68" s="18" t="str">
        <f aca="false">TRIM(IF(C68="N","A ","")&amp;IF(D68="N","B ","")&amp;IF(E68="N","C ","")&amp;IF(F68="N","D ",""))</f>
        <v>D</v>
      </c>
      <c r="J68" s="18" t="str">
        <f aca="false">IF(AND(COUNTIF(C68:F68,"D")=1,COUNTIF(C68:F68,"N")=1,OR($B$9=12,COUNTIF(C68:F68,"E")=1)),"Covered","Check")</f>
        <v>Covered</v>
      </c>
    </row>
    <row r="69" customFormat="false" ht="15" hidden="false" customHeight="false" outlineLevel="0" collapsed="false">
      <c r="A69" s="16" t="n">
        <f aca="false">A68+1</f>
        <v>46382</v>
      </c>
      <c r="B69" s="17" t="str">
        <f aca="false">TEXT(A69,"ddd")</f>
        <v>Sat</v>
      </c>
      <c r="C69" s="18" t="str">
        <f aca="false">IFERROR(MID(INDEX(Patterns!$F$5:$F$31,MATCH($B$5&amp;"|A",Patterns!$A$5:$A$31,0)),MOD($A69-$B$6,INDEX(Patterns!$D$5:$D$31,MATCH($B$5&amp;"|A",Patterns!$A$5:$A$31,0)))+1,1),"-")</f>
        <v>-</v>
      </c>
      <c r="D69" s="18" t="str">
        <f aca="false">IFERROR(MID(INDEX(Patterns!$F$5:$F$31,MATCH($B$5&amp;"|B",Patterns!$A$5:$A$31,0)),MOD($A69-$B$6,INDEX(Patterns!$D$5:$D$31,MATCH($B$5&amp;"|B",Patterns!$A$5:$A$31,0)))+1,1),"-")</f>
        <v>D</v>
      </c>
      <c r="E69" s="18" t="str">
        <f aca="false">IFERROR(MID(INDEX(Patterns!$F$5:$F$31,MATCH($B$5&amp;"|C",Patterns!$A$5:$A$31,0)),MOD($A69-$B$6,INDEX(Patterns!$D$5:$D$31,MATCH($B$5&amp;"|C",Patterns!$A$5:$A$31,0)))+1,1),"-")</f>
        <v>-</v>
      </c>
      <c r="F69" s="18" t="str">
        <f aca="false">IFERROR(MID(INDEX(Patterns!$F$5:$F$31,MATCH($B$5&amp;"|D",Patterns!$A$5:$A$31,0)),MOD($A69-$B$6,INDEX(Patterns!$D$5:$D$31,MATCH($B$5&amp;"|D",Patterns!$A$5:$A$31,0)))+1,1),"-")</f>
        <v>N</v>
      </c>
      <c r="G69" s="18" t="str">
        <f aca="false">TRIM(IF(C69="D","A ","")&amp;IF(D69="D","B ","")&amp;IF(E69="D","C ","")&amp;IF(F69="D","D ",""))</f>
        <v>B</v>
      </c>
      <c r="H69" s="18" t="str">
        <f aca="false">TRIM(IF(C69="E","A ","")&amp;IF(D69="E","B ","")&amp;IF(E69="E","C ","")&amp;IF(F69="E","D ",""))</f>
        <v/>
      </c>
      <c r="I69" s="18" t="str">
        <f aca="false">TRIM(IF(C69="N","A ","")&amp;IF(D69="N","B ","")&amp;IF(E69="N","C ","")&amp;IF(F69="N","D ",""))</f>
        <v>D</v>
      </c>
      <c r="J69" s="18" t="str">
        <f aca="false">IF(AND(COUNTIF(C69:F69,"D")=1,COUNTIF(C69:F69,"N")=1,OR($B$9=12,COUNTIF(C69:F69,"E")=1)),"Covered","Check")</f>
        <v>Covered</v>
      </c>
    </row>
    <row r="70" customFormat="false" ht="15" hidden="false" customHeight="false" outlineLevel="0" collapsed="false">
      <c r="A70" s="16" t="n">
        <f aca="false">A69+1</f>
        <v>46383</v>
      </c>
      <c r="B70" s="17" t="str">
        <f aca="false">TEXT(A70,"ddd")</f>
        <v>Sun</v>
      </c>
      <c r="C70" s="18" t="str">
        <f aca="false">IFERROR(MID(INDEX(Patterns!$F$5:$F$31,MATCH($B$5&amp;"|A",Patterns!$A$5:$A$31,0)),MOD($A70-$B$6,INDEX(Patterns!$D$5:$D$31,MATCH($B$5&amp;"|A",Patterns!$A$5:$A$31,0)))+1,1),"-")</f>
        <v>-</v>
      </c>
      <c r="D70" s="18" t="str">
        <f aca="false">IFERROR(MID(INDEX(Patterns!$F$5:$F$31,MATCH($B$5&amp;"|B",Patterns!$A$5:$A$31,0)),MOD($A70-$B$6,INDEX(Patterns!$D$5:$D$31,MATCH($B$5&amp;"|B",Patterns!$A$5:$A$31,0)))+1,1),"-")</f>
        <v>D</v>
      </c>
      <c r="E70" s="18" t="str">
        <f aca="false">IFERROR(MID(INDEX(Patterns!$F$5:$F$31,MATCH($B$5&amp;"|C",Patterns!$A$5:$A$31,0)),MOD($A70-$B$6,INDEX(Patterns!$D$5:$D$31,MATCH($B$5&amp;"|C",Patterns!$A$5:$A$31,0)))+1,1),"-")</f>
        <v>-</v>
      </c>
      <c r="F70" s="18" t="str">
        <f aca="false">IFERROR(MID(INDEX(Patterns!$F$5:$F$31,MATCH($B$5&amp;"|D",Patterns!$A$5:$A$31,0)),MOD($A70-$B$6,INDEX(Patterns!$D$5:$D$31,MATCH($B$5&amp;"|D",Patterns!$A$5:$A$31,0)))+1,1),"-")</f>
        <v>N</v>
      </c>
      <c r="G70" s="18" t="str">
        <f aca="false">TRIM(IF(C70="D","A ","")&amp;IF(D70="D","B ","")&amp;IF(E70="D","C ","")&amp;IF(F70="D","D ",""))</f>
        <v>B</v>
      </c>
      <c r="H70" s="18" t="str">
        <f aca="false">TRIM(IF(C70="E","A ","")&amp;IF(D70="E","B ","")&amp;IF(E70="E","C ","")&amp;IF(F70="E","D ",""))</f>
        <v/>
      </c>
      <c r="I70" s="18" t="str">
        <f aca="false">TRIM(IF(C70="N","A ","")&amp;IF(D70="N","B ","")&amp;IF(E70="N","C ","")&amp;IF(F70="N","D ",""))</f>
        <v>D</v>
      </c>
      <c r="J70" s="18" t="str">
        <f aca="false">IF(AND(COUNTIF(C70:F70,"D")=1,COUNTIF(C70:F70,"N")=1,OR($B$9=12,COUNTIF(C70:F70,"E")=1)),"Covered","Check")</f>
        <v>Covered</v>
      </c>
    </row>
    <row r="71" customFormat="false" ht="15" hidden="false" customHeight="false" outlineLevel="0" collapsed="false">
      <c r="A71" s="16" t="n">
        <f aca="false">A70+1</f>
        <v>46384</v>
      </c>
      <c r="B71" s="17" t="str">
        <f aca="false">TEXT(A71,"ddd")</f>
        <v>Mon</v>
      </c>
      <c r="C71" s="18" t="str">
        <f aca="false">IFERROR(MID(INDEX(Patterns!$F$5:$F$31,MATCH($B$5&amp;"|A",Patterns!$A$5:$A$31,0)),MOD($A71-$B$6,INDEX(Patterns!$D$5:$D$31,MATCH($B$5&amp;"|A",Patterns!$A$5:$A$31,0)))+1,1),"-")</f>
        <v>D</v>
      </c>
      <c r="D71" s="18" t="str">
        <f aca="false">IFERROR(MID(INDEX(Patterns!$F$5:$F$31,MATCH($B$5&amp;"|B",Patterns!$A$5:$A$31,0)),MOD($A71-$B$6,INDEX(Patterns!$D$5:$D$31,MATCH($B$5&amp;"|B",Patterns!$A$5:$A$31,0)))+1,1),"-")</f>
        <v>-</v>
      </c>
      <c r="E71" s="18" t="str">
        <f aca="false">IFERROR(MID(INDEX(Patterns!$F$5:$F$31,MATCH($B$5&amp;"|C",Patterns!$A$5:$A$31,0)),MOD($A71-$B$6,INDEX(Patterns!$D$5:$D$31,MATCH($B$5&amp;"|C",Patterns!$A$5:$A$31,0)))+1,1),"-")</f>
        <v>N</v>
      </c>
      <c r="F71" s="18" t="str">
        <f aca="false">IFERROR(MID(INDEX(Patterns!$F$5:$F$31,MATCH($B$5&amp;"|D",Patterns!$A$5:$A$31,0)),MOD($A71-$B$6,INDEX(Patterns!$D$5:$D$31,MATCH($B$5&amp;"|D",Patterns!$A$5:$A$31,0)))+1,1),"-")</f>
        <v>-</v>
      </c>
      <c r="G71" s="18" t="str">
        <f aca="false">TRIM(IF(C71="D","A ","")&amp;IF(D71="D","B ","")&amp;IF(E71="D","C ","")&amp;IF(F71="D","D ",""))</f>
        <v>A</v>
      </c>
      <c r="H71" s="18" t="str">
        <f aca="false">TRIM(IF(C71="E","A ","")&amp;IF(D71="E","B ","")&amp;IF(E71="E","C ","")&amp;IF(F71="E","D ",""))</f>
        <v/>
      </c>
      <c r="I71" s="18" t="str">
        <f aca="false">TRIM(IF(C71="N","A ","")&amp;IF(D71="N","B ","")&amp;IF(E71="N","C ","")&amp;IF(F71="N","D ",""))</f>
        <v>C</v>
      </c>
      <c r="J71" s="18" t="str">
        <f aca="false">IF(AND(COUNTIF(C71:F71,"D")=1,COUNTIF(C71:F71,"N")=1,OR($B$9=12,COUNTIF(C71:F71,"E")=1)),"Covered","Check")</f>
        <v>Covered</v>
      </c>
    </row>
    <row r="72" customFormat="false" ht="15" hidden="false" customHeight="false" outlineLevel="0" collapsed="false">
      <c r="A72" s="16" t="n">
        <f aca="false">A71+1</f>
        <v>46385</v>
      </c>
      <c r="B72" s="17" t="str">
        <f aca="false">TEXT(A72,"ddd")</f>
        <v>Tue</v>
      </c>
      <c r="C72" s="18" t="str">
        <f aca="false">IFERROR(MID(INDEX(Patterns!$F$5:$F$31,MATCH($B$5&amp;"|A",Patterns!$A$5:$A$31,0)),MOD($A72-$B$6,INDEX(Patterns!$D$5:$D$31,MATCH($B$5&amp;"|A",Patterns!$A$5:$A$31,0)))+1,1),"-")</f>
        <v>D</v>
      </c>
      <c r="D72" s="18" t="str">
        <f aca="false">IFERROR(MID(INDEX(Patterns!$F$5:$F$31,MATCH($B$5&amp;"|B",Patterns!$A$5:$A$31,0)),MOD($A72-$B$6,INDEX(Patterns!$D$5:$D$31,MATCH($B$5&amp;"|B",Patterns!$A$5:$A$31,0)))+1,1),"-")</f>
        <v>-</v>
      </c>
      <c r="E72" s="18" t="str">
        <f aca="false">IFERROR(MID(INDEX(Patterns!$F$5:$F$31,MATCH($B$5&amp;"|C",Patterns!$A$5:$A$31,0)),MOD($A72-$B$6,INDEX(Patterns!$D$5:$D$31,MATCH($B$5&amp;"|C",Patterns!$A$5:$A$31,0)))+1,1),"-")</f>
        <v>N</v>
      </c>
      <c r="F72" s="18" t="str">
        <f aca="false">IFERROR(MID(INDEX(Patterns!$F$5:$F$31,MATCH($B$5&amp;"|D",Patterns!$A$5:$A$31,0)),MOD($A72-$B$6,INDEX(Patterns!$D$5:$D$31,MATCH($B$5&amp;"|D",Patterns!$A$5:$A$31,0)))+1,1),"-")</f>
        <v>-</v>
      </c>
      <c r="G72" s="18" t="str">
        <f aca="false">TRIM(IF(C72="D","A ","")&amp;IF(D72="D","B ","")&amp;IF(E72="D","C ","")&amp;IF(F72="D","D ",""))</f>
        <v>A</v>
      </c>
      <c r="H72" s="18" t="str">
        <f aca="false">TRIM(IF(C72="E","A ","")&amp;IF(D72="E","B ","")&amp;IF(E72="E","C ","")&amp;IF(F72="E","D ",""))</f>
        <v/>
      </c>
      <c r="I72" s="18" t="str">
        <f aca="false">TRIM(IF(C72="N","A ","")&amp;IF(D72="N","B ","")&amp;IF(E72="N","C ","")&amp;IF(F72="N","D ",""))</f>
        <v>C</v>
      </c>
      <c r="J72" s="18" t="str">
        <f aca="false">IF(AND(COUNTIF(C72:F72,"D")=1,COUNTIF(C72:F72,"N")=1,OR($B$9=12,COUNTIF(C72:F72,"E")=1)),"Covered","Check")</f>
        <v>Covered</v>
      </c>
    </row>
    <row r="73" customFormat="false" ht="15" hidden="false" customHeight="false" outlineLevel="0" collapsed="false">
      <c r="A73" s="16" t="n">
        <f aca="false">A72+1</f>
        <v>46386</v>
      </c>
      <c r="B73" s="17" t="str">
        <f aca="false">TEXT(A73,"ddd")</f>
        <v>Wed</v>
      </c>
      <c r="C73" s="18" t="str">
        <f aca="false">IFERROR(MID(INDEX(Patterns!$F$5:$F$31,MATCH($B$5&amp;"|A",Patterns!$A$5:$A$31,0)),MOD($A73-$B$6,INDEX(Patterns!$D$5:$D$31,MATCH($B$5&amp;"|A",Patterns!$A$5:$A$31,0)))+1,1),"-")</f>
        <v>-</v>
      </c>
      <c r="D73" s="18" t="str">
        <f aca="false">IFERROR(MID(INDEX(Patterns!$F$5:$F$31,MATCH($B$5&amp;"|B",Patterns!$A$5:$A$31,0)),MOD($A73-$B$6,INDEX(Patterns!$D$5:$D$31,MATCH($B$5&amp;"|B",Patterns!$A$5:$A$31,0)))+1,1),"-")</f>
        <v>D</v>
      </c>
      <c r="E73" s="18" t="str">
        <f aca="false">IFERROR(MID(INDEX(Patterns!$F$5:$F$31,MATCH($B$5&amp;"|C",Patterns!$A$5:$A$31,0)),MOD($A73-$B$6,INDEX(Patterns!$D$5:$D$31,MATCH($B$5&amp;"|C",Patterns!$A$5:$A$31,0)))+1,1),"-")</f>
        <v>-</v>
      </c>
      <c r="F73" s="18" t="str">
        <f aca="false">IFERROR(MID(INDEX(Patterns!$F$5:$F$31,MATCH($B$5&amp;"|D",Patterns!$A$5:$A$31,0)),MOD($A73-$B$6,INDEX(Patterns!$D$5:$D$31,MATCH($B$5&amp;"|D",Patterns!$A$5:$A$31,0)))+1,1),"-")</f>
        <v>N</v>
      </c>
      <c r="G73" s="18" t="str">
        <f aca="false">TRIM(IF(C73="D","A ","")&amp;IF(D73="D","B ","")&amp;IF(E73="D","C ","")&amp;IF(F73="D","D ",""))</f>
        <v>B</v>
      </c>
      <c r="H73" s="18" t="str">
        <f aca="false">TRIM(IF(C73="E","A ","")&amp;IF(D73="E","B ","")&amp;IF(E73="E","C ","")&amp;IF(F73="E","D ",""))</f>
        <v/>
      </c>
      <c r="I73" s="18" t="str">
        <f aca="false">TRIM(IF(C73="N","A ","")&amp;IF(D73="N","B ","")&amp;IF(E73="N","C ","")&amp;IF(F73="N","D ",""))</f>
        <v>D</v>
      </c>
      <c r="J73" s="18" t="str">
        <f aca="false">IF(AND(COUNTIF(C73:F73,"D")=1,COUNTIF(C73:F73,"N")=1,OR($B$9=12,COUNTIF(C73:F73,"E")=1)),"Covered","Check")</f>
        <v>Covered</v>
      </c>
    </row>
    <row r="74" customFormat="false" ht="15" hidden="false" customHeight="false" outlineLevel="0" collapsed="false">
      <c r="A74" s="16" t="n">
        <f aca="false">A73+1</f>
        <v>46387</v>
      </c>
      <c r="B74" s="17" t="str">
        <f aca="false">TEXT(A74,"ddd")</f>
        <v>Thu</v>
      </c>
      <c r="C74" s="18" t="str">
        <f aca="false">IFERROR(MID(INDEX(Patterns!$F$5:$F$31,MATCH($B$5&amp;"|A",Patterns!$A$5:$A$31,0)),MOD($A74-$B$6,INDEX(Patterns!$D$5:$D$31,MATCH($B$5&amp;"|A",Patterns!$A$5:$A$31,0)))+1,1),"-")</f>
        <v>-</v>
      </c>
      <c r="D74" s="18" t="str">
        <f aca="false">IFERROR(MID(INDEX(Patterns!$F$5:$F$31,MATCH($B$5&amp;"|B",Patterns!$A$5:$A$31,0)),MOD($A74-$B$6,INDEX(Patterns!$D$5:$D$31,MATCH($B$5&amp;"|B",Patterns!$A$5:$A$31,0)))+1,1),"-")</f>
        <v>D</v>
      </c>
      <c r="E74" s="18" t="str">
        <f aca="false">IFERROR(MID(INDEX(Patterns!$F$5:$F$31,MATCH($B$5&amp;"|C",Patterns!$A$5:$A$31,0)),MOD($A74-$B$6,INDEX(Patterns!$D$5:$D$31,MATCH($B$5&amp;"|C",Patterns!$A$5:$A$31,0)))+1,1),"-")</f>
        <v>-</v>
      </c>
      <c r="F74" s="18" t="str">
        <f aca="false">IFERROR(MID(INDEX(Patterns!$F$5:$F$31,MATCH($B$5&amp;"|D",Patterns!$A$5:$A$31,0)),MOD($A74-$B$6,INDEX(Patterns!$D$5:$D$31,MATCH($B$5&amp;"|D",Patterns!$A$5:$A$31,0)))+1,1),"-")</f>
        <v>N</v>
      </c>
      <c r="G74" s="18" t="str">
        <f aca="false">TRIM(IF(C74="D","A ","")&amp;IF(D74="D","B ","")&amp;IF(E74="D","C ","")&amp;IF(F74="D","D ",""))</f>
        <v>B</v>
      </c>
      <c r="H74" s="18" t="str">
        <f aca="false">TRIM(IF(C74="E","A ","")&amp;IF(D74="E","B ","")&amp;IF(E74="E","C ","")&amp;IF(F74="E","D ",""))</f>
        <v/>
      </c>
      <c r="I74" s="18" t="str">
        <f aca="false">TRIM(IF(C74="N","A ","")&amp;IF(D74="N","B ","")&amp;IF(E74="N","C ","")&amp;IF(F74="N","D ",""))</f>
        <v>D</v>
      </c>
      <c r="J74" s="18" t="str">
        <f aca="false">IF(AND(COUNTIF(C74:F74,"D")=1,COUNTIF(C74:F74,"N")=1,OR($B$9=12,COUNTIF(C74:F74,"E")=1)),"Covered","Check")</f>
        <v>Covered</v>
      </c>
    </row>
    <row r="75" customFormat="false" ht="15" hidden="false" customHeight="false" outlineLevel="0" collapsed="false">
      <c r="A75" s="16" t="n">
        <f aca="false">A74+1</f>
        <v>46388</v>
      </c>
      <c r="B75" s="17" t="str">
        <f aca="false">TEXT(A75,"ddd")</f>
        <v>Fri</v>
      </c>
      <c r="C75" s="18" t="str">
        <f aca="false">IFERROR(MID(INDEX(Patterns!$F$5:$F$31,MATCH($B$5&amp;"|A",Patterns!$A$5:$A$31,0)),MOD($A75-$B$6,INDEX(Patterns!$D$5:$D$31,MATCH($B$5&amp;"|A",Patterns!$A$5:$A$31,0)))+1,1),"-")</f>
        <v>D</v>
      </c>
      <c r="D75" s="18" t="str">
        <f aca="false">IFERROR(MID(INDEX(Patterns!$F$5:$F$31,MATCH($B$5&amp;"|B",Patterns!$A$5:$A$31,0)),MOD($A75-$B$6,INDEX(Patterns!$D$5:$D$31,MATCH($B$5&amp;"|B",Patterns!$A$5:$A$31,0)))+1,1),"-")</f>
        <v>-</v>
      </c>
      <c r="E75" s="18" t="str">
        <f aca="false">IFERROR(MID(INDEX(Patterns!$F$5:$F$31,MATCH($B$5&amp;"|C",Patterns!$A$5:$A$31,0)),MOD($A75-$B$6,INDEX(Patterns!$D$5:$D$31,MATCH($B$5&amp;"|C",Patterns!$A$5:$A$31,0)))+1,1),"-")</f>
        <v>N</v>
      </c>
      <c r="F75" s="18" t="str">
        <f aca="false">IFERROR(MID(INDEX(Patterns!$F$5:$F$31,MATCH($B$5&amp;"|D",Patterns!$A$5:$A$31,0)),MOD($A75-$B$6,INDEX(Patterns!$D$5:$D$31,MATCH($B$5&amp;"|D",Patterns!$A$5:$A$31,0)))+1,1),"-")</f>
        <v>-</v>
      </c>
      <c r="G75" s="18" t="str">
        <f aca="false">TRIM(IF(C75="D","A ","")&amp;IF(D75="D","B ","")&amp;IF(E75="D","C ","")&amp;IF(F75="D","D ",""))</f>
        <v>A</v>
      </c>
      <c r="H75" s="18" t="str">
        <f aca="false">TRIM(IF(C75="E","A ","")&amp;IF(D75="E","B ","")&amp;IF(E75="E","C ","")&amp;IF(F75="E","D ",""))</f>
        <v/>
      </c>
      <c r="I75" s="18" t="str">
        <f aca="false">TRIM(IF(C75="N","A ","")&amp;IF(D75="N","B ","")&amp;IF(E75="N","C ","")&amp;IF(F75="N","D ",""))</f>
        <v>C</v>
      </c>
      <c r="J75" s="18" t="str">
        <f aca="false">IF(AND(COUNTIF(C75:F75,"D")=1,COUNTIF(C75:F75,"N")=1,OR($B$9=12,COUNTIF(C75:F75,"E")=1)),"Covered","Check")</f>
        <v>Covered</v>
      </c>
    </row>
    <row r="76" customFormat="false" ht="15" hidden="false" customHeight="false" outlineLevel="0" collapsed="false">
      <c r="A76" s="16" t="n">
        <f aca="false">A75+1</f>
        <v>46389</v>
      </c>
      <c r="B76" s="17" t="str">
        <f aca="false">TEXT(A76,"ddd")</f>
        <v>Sat</v>
      </c>
      <c r="C76" s="18" t="str">
        <f aca="false">IFERROR(MID(INDEX(Patterns!$F$5:$F$31,MATCH($B$5&amp;"|A",Patterns!$A$5:$A$31,0)),MOD($A76-$B$6,INDEX(Patterns!$D$5:$D$31,MATCH($B$5&amp;"|A",Patterns!$A$5:$A$31,0)))+1,1),"-")</f>
        <v>D</v>
      </c>
      <c r="D76" s="18" t="str">
        <f aca="false">IFERROR(MID(INDEX(Patterns!$F$5:$F$31,MATCH($B$5&amp;"|B",Patterns!$A$5:$A$31,0)),MOD($A76-$B$6,INDEX(Patterns!$D$5:$D$31,MATCH($B$5&amp;"|B",Patterns!$A$5:$A$31,0)))+1,1),"-")</f>
        <v>-</v>
      </c>
      <c r="E76" s="18" t="str">
        <f aca="false">IFERROR(MID(INDEX(Patterns!$F$5:$F$31,MATCH($B$5&amp;"|C",Patterns!$A$5:$A$31,0)),MOD($A76-$B$6,INDEX(Patterns!$D$5:$D$31,MATCH($B$5&amp;"|C",Patterns!$A$5:$A$31,0)))+1,1),"-")</f>
        <v>N</v>
      </c>
      <c r="F76" s="18" t="str">
        <f aca="false">IFERROR(MID(INDEX(Patterns!$F$5:$F$31,MATCH($B$5&amp;"|D",Patterns!$A$5:$A$31,0)),MOD($A76-$B$6,INDEX(Patterns!$D$5:$D$31,MATCH($B$5&amp;"|D",Patterns!$A$5:$A$31,0)))+1,1),"-")</f>
        <v>-</v>
      </c>
      <c r="G76" s="18" t="str">
        <f aca="false">TRIM(IF(C76="D","A ","")&amp;IF(D76="D","B ","")&amp;IF(E76="D","C ","")&amp;IF(F76="D","D ",""))</f>
        <v>A</v>
      </c>
      <c r="H76" s="18" t="str">
        <f aca="false">TRIM(IF(C76="E","A ","")&amp;IF(D76="E","B ","")&amp;IF(E76="E","C ","")&amp;IF(F76="E","D ",""))</f>
        <v/>
      </c>
      <c r="I76" s="18" t="str">
        <f aca="false">TRIM(IF(C76="N","A ","")&amp;IF(D76="N","B ","")&amp;IF(E76="N","C ","")&amp;IF(F76="N","D ",""))</f>
        <v>C</v>
      </c>
      <c r="J76" s="18" t="str">
        <f aca="false">IF(AND(COUNTIF(C76:F76,"D")=1,COUNTIF(C76:F76,"N")=1,OR($B$9=12,COUNTIF(C76:F76,"E")=1)),"Covered","Check")</f>
        <v>Covered</v>
      </c>
    </row>
    <row r="77" customFormat="false" ht="15" hidden="false" customHeight="false" outlineLevel="0" collapsed="false">
      <c r="A77" s="16" t="n">
        <f aca="false">A76+1</f>
        <v>46390</v>
      </c>
      <c r="B77" s="17" t="str">
        <f aca="false">TEXT(A77,"ddd")</f>
        <v>Sun</v>
      </c>
      <c r="C77" s="18" t="str">
        <f aca="false">IFERROR(MID(INDEX(Patterns!$F$5:$F$31,MATCH($B$5&amp;"|A",Patterns!$A$5:$A$31,0)),MOD($A77-$B$6,INDEX(Patterns!$D$5:$D$31,MATCH($B$5&amp;"|A",Patterns!$A$5:$A$31,0)))+1,1),"-")</f>
        <v>D</v>
      </c>
      <c r="D77" s="18" t="str">
        <f aca="false">IFERROR(MID(INDEX(Patterns!$F$5:$F$31,MATCH($B$5&amp;"|B",Patterns!$A$5:$A$31,0)),MOD($A77-$B$6,INDEX(Patterns!$D$5:$D$31,MATCH($B$5&amp;"|B",Patterns!$A$5:$A$31,0)))+1,1),"-")</f>
        <v>-</v>
      </c>
      <c r="E77" s="18" t="str">
        <f aca="false">IFERROR(MID(INDEX(Patterns!$F$5:$F$31,MATCH($B$5&amp;"|C",Patterns!$A$5:$A$31,0)),MOD($A77-$B$6,INDEX(Patterns!$D$5:$D$31,MATCH($B$5&amp;"|C",Patterns!$A$5:$A$31,0)))+1,1),"-")</f>
        <v>N</v>
      </c>
      <c r="F77" s="18" t="str">
        <f aca="false">IFERROR(MID(INDEX(Patterns!$F$5:$F$31,MATCH($B$5&amp;"|D",Patterns!$A$5:$A$31,0)),MOD($A77-$B$6,INDEX(Patterns!$D$5:$D$31,MATCH($B$5&amp;"|D",Patterns!$A$5:$A$31,0)))+1,1),"-")</f>
        <v>-</v>
      </c>
      <c r="G77" s="18" t="str">
        <f aca="false">TRIM(IF(C77="D","A ","")&amp;IF(D77="D","B ","")&amp;IF(E77="D","C ","")&amp;IF(F77="D","D ",""))</f>
        <v>A</v>
      </c>
      <c r="H77" s="18" t="str">
        <f aca="false">TRIM(IF(C77="E","A ","")&amp;IF(D77="E","B ","")&amp;IF(E77="E","C ","")&amp;IF(F77="E","D ",""))</f>
        <v/>
      </c>
      <c r="I77" s="18" t="str">
        <f aca="false">TRIM(IF(C77="N","A ","")&amp;IF(D77="N","B ","")&amp;IF(E77="N","C ","")&amp;IF(F77="N","D ",""))</f>
        <v>C</v>
      </c>
      <c r="J77" s="18" t="str">
        <f aca="false">IF(AND(COUNTIF(C77:F77,"D")=1,COUNTIF(C77:F77,"N")=1,OR($B$9=12,COUNTIF(C77:F77,"E")=1)),"Covered","Check")</f>
        <v>Covered</v>
      </c>
    </row>
    <row r="78" customFormat="false" ht="15" hidden="false" customHeight="false" outlineLevel="0" collapsed="false">
      <c r="A78" s="16" t="n">
        <f aca="false">A77+1</f>
        <v>46391</v>
      </c>
      <c r="B78" s="17" t="str">
        <f aca="false">TEXT(A78,"ddd")</f>
        <v>Mon</v>
      </c>
      <c r="C78" s="18" t="str">
        <f aca="false">IFERROR(MID(INDEX(Patterns!$F$5:$F$31,MATCH($B$5&amp;"|A",Patterns!$A$5:$A$31,0)),MOD($A78-$B$6,INDEX(Patterns!$D$5:$D$31,MATCH($B$5&amp;"|A",Patterns!$A$5:$A$31,0)))+1,1),"-")</f>
        <v>-</v>
      </c>
      <c r="D78" s="18" t="str">
        <f aca="false">IFERROR(MID(INDEX(Patterns!$F$5:$F$31,MATCH($B$5&amp;"|B",Patterns!$A$5:$A$31,0)),MOD($A78-$B$6,INDEX(Patterns!$D$5:$D$31,MATCH($B$5&amp;"|B",Patterns!$A$5:$A$31,0)))+1,1),"-")</f>
        <v>D</v>
      </c>
      <c r="E78" s="18" t="str">
        <f aca="false">IFERROR(MID(INDEX(Patterns!$F$5:$F$31,MATCH($B$5&amp;"|C",Patterns!$A$5:$A$31,0)),MOD($A78-$B$6,INDEX(Patterns!$D$5:$D$31,MATCH($B$5&amp;"|C",Patterns!$A$5:$A$31,0)))+1,1),"-")</f>
        <v>-</v>
      </c>
      <c r="F78" s="18" t="str">
        <f aca="false">IFERROR(MID(INDEX(Patterns!$F$5:$F$31,MATCH($B$5&amp;"|D",Patterns!$A$5:$A$31,0)),MOD($A78-$B$6,INDEX(Patterns!$D$5:$D$31,MATCH($B$5&amp;"|D",Patterns!$A$5:$A$31,0)))+1,1),"-")</f>
        <v>N</v>
      </c>
      <c r="G78" s="18" t="str">
        <f aca="false">TRIM(IF(C78="D","A ","")&amp;IF(D78="D","B ","")&amp;IF(E78="D","C ","")&amp;IF(F78="D","D ",""))</f>
        <v>B</v>
      </c>
      <c r="H78" s="18" t="str">
        <f aca="false">TRIM(IF(C78="E","A ","")&amp;IF(D78="E","B ","")&amp;IF(E78="E","C ","")&amp;IF(F78="E","D ",""))</f>
        <v/>
      </c>
      <c r="I78" s="18" t="str">
        <f aca="false">TRIM(IF(C78="N","A ","")&amp;IF(D78="N","B ","")&amp;IF(E78="N","C ","")&amp;IF(F78="N","D ",""))</f>
        <v>D</v>
      </c>
      <c r="J78" s="18" t="str">
        <f aca="false">IF(AND(COUNTIF(C78:F78,"D")=1,COUNTIF(C78:F78,"N")=1,OR($B$9=12,COUNTIF(C78:F78,"E")=1)),"Covered","Check")</f>
        <v>Covered</v>
      </c>
    </row>
    <row r="79" customFormat="false" ht="15" hidden="false" customHeight="false" outlineLevel="0" collapsed="false">
      <c r="A79" s="16" t="n">
        <f aca="false">A78+1</f>
        <v>46392</v>
      </c>
      <c r="B79" s="17" t="str">
        <f aca="false">TEXT(A79,"ddd")</f>
        <v>Tue</v>
      </c>
      <c r="C79" s="18" t="str">
        <f aca="false">IFERROR(MID(INDEX(Patterns!$F$5:$F$31,MATCH($B$5&amp;"|A",Patterns!$A$5:$A$31,0)),MOD($A79-$B$6,INDEX(Patterns!$D$5:$D$31,MATCH($B$5&amp;"|A",Patterns!$A$5:$A$31,0)))+1,1),"-")</f>
        <v>-</v>
      </c>
      <c r="D79" s="18" t="str">
        <f aca="false">IFERROR(MID(INDEX(Patterns!$F$5:$F$31,MATCH($B$5&amp;"|B",Patterns!$A$5:$A$31,0)),MOD($A79-$B$6,INDEX(Patterns!$D$5:$D$31,MATCH($B$5&amp;"|B",Patterns!$A$5:$A$31,0)))+1,1),"-")</f>
        <v>D</v>
      </c>
      <c r="E79" s="18" t="str">
        <f aca="false">IFERROR(MID(INDEX(Patterns!$F$5:$F$31,MATCH($B$5&amp;"|C",Patterns!$A$5:$A$31,0)),MOD($A79-$B$6,INDEX(Patterns!$D$5:$D$31,MATCH($B$5&amp;"|C",Patterns!$A$5:$A$31,0)))+1,1),"-")</f>
        <v>-</v>
      </c>
      <c r="F79" s="18" t="str">
        <f aca="false">IFERROR(MID(INDEX(Patterns!$F$5:$F$31,MATCH($B$5&amp;"|D",Patterns!$A$5:$A$31,0)),MOD($A79-$B$6,INDEX(Patterns!$D$5:$D$31,MATCH($B$5&amp;"|D",Patterns!$A$5:$A$31,0)))+1,1),"-")</f>
        <v>N</v>
      </c>
      <c r="G79" s="18" t="str">
        <f aca="false">TRIM(IF(C79="D","A ","")&amp;IF(D79="D","B ","")&amp;IF(E79="D","C ","")&amp;IF(F79="D","D ",""))</f>
        <v>B</v>
      </c>
      <c r="H79" s="18" t="str">
        <f aca="false">TRIM(IF(C79="E","A ","")&amp;IF(D79="E","B ","")&amp;IF(E79="E","C ","")&amp;IF(F79="E","D ",""))</f>
        <v/>
      </c>
      <c r="I79" s="18" t="str">
        <f aca="false">TRIM(IF(C79="N","A ","")&amp;IF(D79="N","B ","")&amp;IF(E79="N","C ","")&amp;IF(F79="N","D ",""))</f>
        <v>D</v>
      </c>
      <c r="J79" s="18" t="str">
        <f aca="false">IF(AND(COUNTIF(C79:F79,"D")=1,COUNTIF(C79:F79,"N")=1,OR($B$9=12,COUNTIF(C79:F79,"E")=1)),"Covered","Check")</f>
        <v>Covered</v>
      </c>
    </row>
    <row r="80" customFormat="false" ht="15" hidden="false" customHeight="false" outlineLevel="0" collapsed="false">
      <c r="A80" s="16" t="n">
        <f aca="false">A79+1</f>
        <v>46393</v>
      </c>
      <c r="B80" s="17" t="str">
        <f aca="false">TEXT(A80,"ddd")</f>
        <v>Wed</v>
      </c>
      <c r="C80" s="18" t="str">
        <f aca="false">IFERROR(MID(INDEX(Patterns!$F$5:$F$31,MATCH($B$5&amp;"|A",Patterns!$A$5:$A$31,0)),MOD($A80-$B$6,INDEX(Patterns!$D$5:$D$31,MATCH($B$5&amp;"|A",Patterns!$A$5:$A$31,0)))+1,1),"-")</f>
        <v>D</v>
      </c>
      <c r="D80" s="18" t="str">
        <f aca="false">IFERROR(MID(INDEX(Patterns!$F$5:$F$31,MATCH($B$5&amp;"|B",Patterns!$A$5:$A$31,0)),MOD($A80-$B$6,INDEX(Patterns!$D$5:$D$31,MATCH($B$5&amp;"|B",Patterns!$A$5:$A$31,0)))+1,1),"-")</f>
        <v>-</v>
      </c>
      <c r="E80" s="18" t="str">
        <f aca="false">IFERROR(MID(INDEX(Patterns!$F$5:$F$31,MATCH($B$5&amp;"|C",Patterns!$A$5:$A$31,0)),MOD($A80-$B$6,INDEX(Patterns!$D$5:$D$31,MATCH($B$5&amp;"|C",Patterns!$A$5:$A$31,0)))+1,1),"-")</f>
        <v>N</v>
      </c>
      <c r="F80" s="18" t="str">
        <f aca="false">IFERROR(MID(INDEX(Patterns!$F$5:$F$31,MATCH($B$5&amp;"|D",Patterns!$A$5:$A$31,0)),MOD($A80-$B$6,INDEX(Patterns!$D$5:$D$31,MATCH($B$5&amp;"|D",Patterns!$A$5:$A$31,0)))+1,1),"-")</f>
        <v>-</v>
      </c>
      <c r="G80" s="18" t="str">
        <f aca="false">TRIM(IF(C80="D","A ","")&amp;IF(D80="D","B ","")&amp;IF(E80="D","C ","")&amp;IF(F80="D","D ",""))</f>
        <v>A</v>
      </c>
      <c r="H80" s="18" t="str">
        <f aca="false">TRIM(IF(C80="E","A ","")&amp;IF(D80="E","B ","")&amp;IF(E80="E","C ","")&amp;IF(F80="E","D ",""))</f>
        <v/>
      </c>
      <c r="I80" s="18" t="str">
        <f aca="false">TRIM(IF(C80="N","A ","")&amp;IF(D80="N","B ","")&amp;IF(E80="N","C ","")&amp;IF(F80="N","D ",""))</f>
        <v>C</v>
      </c>
      <c r="J80" s="18" t="str">
        <f aca="false">IF(AND(COUNTIF(C80:F80,"D")=1,COUNTIF(C80:F80,"N")=1,OR($B$9=12,COUNTIF(C80:F80,"E")=1)),"Covered","Check")</f>
        <v>Covered</v>
      </c>
    </row>
    <row r="81" customFormat="false" ht="15" hidden="false" customHeight="false" outlineLevel="0" collapsed="false">
      <c r="A81" s="16" t="n">
        <f aca="false">A80+1</f>
        <v>46394</v>
      </c>
      <c r="B81" s="17" t="str">
        <f aca="false">TEXT(A81,"ddd")</f>
        <v>Thu</v>
      </c>
      <c r="C81" s="18" t="str">
        <f aca="false">IFERROR(MID(INDEX(Patterns!$F$5:$F$31,MATCH($B$5&amp;"|A",Patterns!$A$5:$A$31,0)),MOD($A81-$B$6,INDEX(Patterns!$D$5:$D$31,MATCH($B$5&amp;"|A",Patterns!$A$5:$A$31,0)))+1,1),"-")</f>
        <v>D</v>
      </c>
      <c r="D81" s="18" t="str">
        <f aca="false">IFERROR(MID(INDEX(Patterns!$F$5:$F$31,MATCH($B$5&amp;"|B",Patterns!$A$5:$A$31,0)),MOD($A81-$B$6,INDEX(Patterns!$D$5:$D$31,MATCH($B$5&amp;"|B",Patterns!$A$5:$A$31,0)))+1,1),"-")</f>
        <v>-</v>
      </c>
      <c r="E81" s="18" t="str">
        <f aca="false">IFERROR(MID(INDEX(Patterns!$F$5:$F$31,MATCH($B$5&amp;"|C",Patterns!$A$5:$A$31,0)),MOD($A81-$B$6,INDEX(Patterns!$D$5:$D$31,MATCH($B$5&amp;"|C",Patterns!$A$5:$A$31,0)))+1,1),"-")</f>
        <v>N</v>
      </c>
      <c r="F81" s="18" t="str">
        <f aca="false">IFERROR(MID(INDEX(Patterns!$F$5:$F$31,MATCH($B$5&amp;"|D",Patterns!$A$5:$A$31,0)),MOD($A81-$B$6,INDEX(Patterns!$D$5:$D$31,MATCH($B$5&amp;"|D",Patterns!$A$5:$A$31,0)))+1,1),"-")</f>
        <v>-</v>
      </c>
      <c r="G81" s="18" t="str">
        <f aca="false">TRIM(IF(C81="D","A ","")&amp;IF(D81="D","B ","")&amp;IF(E81="D","C ","")&amp;IF(F81="D","D ",""))</f>
        <v>A</v>
      </c>
      <c r="H81" s="18" t="str">
        <f aca="false">TRIM(IF(C81="E","A ","")&amp;IF(D81="E","B ","")&amp;IF(E81="E","C ","")&amp;IF(F81="E","D ",""))</f>
        <v/>
      </c>
      <c r="I81" s="18" t="str">
        <f aca="false">TRIM(IF(C81="N","A ","")&amp;IF(D81="N","B ","")&amp;IF(E81="N","C ","")&amp;IF(F81="N","D ",""))</f>
        <v>C</v>
      </c>
      <c r="J81" s="18" t="str">
        <f aca="false">IF(AND(COUNTIF(C81:F81,"D")=1,COUNTIF(C81:F81,"N")=1,OR($B$9=12,COUNTIF(C81:F81,"E")=1)),"Covered","Check")</f>
        <v>Covered</v>
      </c>
    </row>
    <row r="82" customFormat="false" ht="15" hidden="false" customHeight="false" outlineLevel="0" collapsed="false">
      <c r="A82" s="16" t="n">
        <f aca="false">A81+1</f>
        <v>46395</v>
      </c>
      <c r="B82" s="17" t="str">
        <f aca="false">TEXT(A82,"ddd")</f>
        <v>Fri</v>
      </c>
      <c r="C82" s="18" t="str">
        <f aca="false">IFERROR(MID(INDEX(Patterns!$F$5:$F$31,MATCH($B$5&amp;"|A",Patterns!$A$5:$A$31,0)),MOD($A82-$B$6,INDEX(Patterns!$D$5:$D$31,MATCH($B$5&amp;"|A",Patterns!$A$5:$A$31,0)))+1,1),"-")</f>
        <v>-</v>
      </c>
      <c r="D82" s="18" t="str">
        <f aca="false">IFERROR(MID(INDEX(Patterns!$F$5:$F$31,MATCH($B$5&amp;"|B",Patterns!$A$5:$A$31,0)),MOD($A82-$B$6,INDEX(Patterns!$D$5:$D$31,MATCH($B$5&amp;"|B",Patterns!$A$5:$A$31,0)))+1,1),"-")</f>
        <v>D</v>
      </c>
      <c r="E82" s="18" t="str">
        <f aca="false">IFERROR(MID(INDEX(Patterns!$F$5:$F$31,MATCH($B$5&amp;"|C",Patterns!$A$5:$A$31,0)),MOD($A82-$B$6,INDEX(Patterns!$D$5:$D$31,MATCH($B$5&amp;"|C",Patterns!$A$5:$A$31,0)))+1,1),"-")</f>
        <v>-</v>
      </c>
      <c r="F82" s="18" t="str">
        <f aca="false">IFERROR(MID(INDEX(Patterns!$F$5:$F$31,MATCH($B$5&amp;"|D",Patterns!$A$5:$A$31,0)),MOD($A82-$B$6,INDEX(Patterns!$D$5:$D$31,MATCH($B$5&amp;"|D",Patterns!$A$5:$A$31,0)))+1,1),"-")</f>
        <v>N</v>
      </c>
      <c r="G82" s="18" t="str">
        <f aca="false">TRIM(IF(C82="D","A ","")&amp;IF(D82="D","B ","")&amp;IF(E82="D","C ","")&amp;IF(F82="D","D ",""))</f>
        <v>B</v>
      </c>
      <c r="H82" s="18" t="str">
        <f aca="false">TRIM(IF(C82="E","A ","")&amp;IF(D82="E","B ","")&amp;IF(E82="E","C ","")&amp;IF(F82="E","D ",""))</f>
        <v/>
      </c>
      <c r="I82" s="18" t="str">
        <f aca="false">TRIM(IF(C82="N","A ","")&amp;IF(D82="N","B ","")&amp;IF(E82="N","C ","")&amp;IF(F82="N","D ",""))</f>
        <v>D</v>
      </c>
      <c r="J82" s="18" t="str">
        <f aca="false">IF(AND(COUNTIF(C82:F82,"D")=1,COUNTIF(C82:F82,"N")=1,OR($B$9=12,COUNTIF(C82:F82,"E")=1)),"Covered","Check")</f>
        <v>Covered</v>
      </c>
    </row>
    <row r="83" customFormat="false" ht="15" hidden="false" customHeight="false" outlineLevel="0" collapsed="false">
      <c r="A83" s="16" t="n">
        <f aca="false">A82+1</f>
        <v>46396</v>
      </c>
      <c r="B83" s="17" t="str">
        <f aca="false">TEXT(A83,"ddd")</f>
        <v>Sat</v>
      </c>
      <c r="C83" s="18" t="str">
        <f aca="false">IFERROR(MID(INDEX(Patterns!$F$5:$F$31,MATCH($B$5&amp;"|A",Patterns!$A$5:$A$31,0)),MOD($A83-$B$6,INDEX(Patterns!$D$5:$D$31,MATCH($B$5&amp;"|A",Patterns!$A$5:$A$31,0)))+1,1),"-")</f>
        <v>-</v>
      </c>
      <c r="D83" s="18" t="str">
        <f aca="false">IFERROR(MID(INDEX(Patterns!$F$5:$F$31,MATCH($B$5&amp;"|B",Patterns!$A$5:$A$31,0)),MOD($A83-$B$6,INDEX(Patterns!$D$5:$D$31,MATCH($B$5&amp;"|B",Patterns!$A$5:$A$31,0)))+1,1),"-")</f>
        <v>D</v>
      </c>
      <c r="E83" s="18" t="str">
        <f aca="false">IFERROR(MID(INDEX(Patterns!$F$5:$F$31,MATCH($B$5&amp;"|C",Patterns!$A$5:$A$31,0)),MOD($A83-$B$6,INDEX(Patterns!$D$5:$D$31,MATCH($B$5&amp;"|C",Patterns!$A$5:$A$31,0)))+1,1),"-")</f>
        <v>-</v>
      </c>
      <c r="F83" s="18" t="str">
        <f aca="false">IFERROR(MID(INDEX(Patterns!$F$5:$F$31,MATCH($B$5&amp;"|D",Patterns!$A$5:$A$31,0)),MOD($A83-$B$6,INDEX(Patterns!$D$5:$D$31,MATCH($B$5&amp;"|D",Patterns!$A$5:$A$31,0)))+1,1),"-")</f>
        <v>N</v>
      </c>
      <c r="G83" s="18" t="str">
        <f aca="false">TRIM(IF(C83="D","A ","")&amp;IF(D83="D","B ","")&amp;IF(E83="D","C ","")&amp;IF(F83="D","D ",""))</f>
        <v>B</v>
      </c>
      <c r="H83" s="18" t="str">
        <f aca="false">TRIM(IF(C83="E","A ","")&amp;IF(D83="E","B ","")&amp;IF(E83="E","C ","")&amp;IF(F83="E","D ",""))</f>
        <v/>
      </c>
      <c r="I83" s="18" t="str">
        <f aca="false">TRIM(IF(C83="N","A ","")&amp;IF(D83="N","B ","")&amp;IF(E83="N","C ","")&amp;IF(F83="N","D ",""))</f>
        <v>D</v>
      </c>
      <c r="J83" s="18" t="str">
        <f aca="false">IF(AND(COUNTIF(C83:F83,"D")=1,COUNTIF(C83:F83,"N")=1,OR($B$9=12,COUNTIF(C83:F83,"E")=1)),"Covered","Check")</f>
        <v>Covered</v>
      </c>
    </row>
    <row r="84" customFormat="false" ht="15" hidden="false" customHeight="false" outlineLevel="0" collapsed="false">
      <c r="A84" s="16" t="n">
        <f aca="false">A83+1</f>
        <v>46397</v>
      </c>
      <c r="B84" s="17" t="str">
        <f aca="false">TEXT(A84,"ddd")</f>
        <v>Sun</v>
      </c>
      <c r="C84" s="18" t="str">
        <f aca="false">IFERROR(MID(INDEX(Patterns!$F$5:$F$31,MATCH($B$5&amp;"|A",Patterns!$A$5:$A$31,0)),MOD($A84-$B$6,INDEX(Patterns!$D$5:$D$31,MATCH($B$5&amp;"|A",Patterns!$A$5:$A$31,0)))+1,1),"-")</f>
        <v>-</v>
      </c>
      <c r="D84" s="18" t="str">
        <f aca="false">IFERROR(MID(INDEX(Patterns!$F$5:$F$31,MATCH($B$5&amp;"|B",Patterns!$A$5:$A$31,0)),MOD($A84-$B$6,INDEX(Patterns!$D$5:$D$31,MATCH($B$5&amp;"|B",Patterns!$A$5:$A$31,0)))+1,1),"-")</f>
        <v>D</v>
      </c>
      <c r="E84" s="18" t="str">
        <f aca="false">IFERROR(MID(INDEX(Patterns!$F$5:$F$31,MATCH($B$5&amp;"|C",Patterns!$A$5:$A$31,0)),MOD($A84-$B$6,INDEX(Patterns!$D$5:$D$31,MATCH($B$5&amp;"|C",Patterns!$A$5:$A$31,0)))+1,1),"-")</f>
        <v>-</v>
      </c>
      <c r="F84" s="18" t="str">
        <f aca="false">IFERROR(MID(INDEX(Patterns!$F$5:$F$31,MATCH($B$5&amp;"|D",Patterns!$A$5:$A$31,0)),MOD($A84-$B$6,INDEX(Patterns!$D$5:$D$31,MATCH($B$5&amp;"|D",Patterns!$A$5:$A$31,0)))+1,1),"-")</f>
        <v>N</v>
      </c>
      <c r="G84" s="18" t="str">
        <f aca="false">TRIM(IF(C84="D","A ","")&amp;IF(D84="D","B ","")&amp;IF(E84="D","C ","")&amp;IF(F84="D","D ",""))</f>
        <v>B</v>
      </c>
      <c r="H84" s="18" t="str">
        <f aca="false">TRIM(IF(C84="E","A ","")&amp;IF(D84="E","B ","")&amp;IF(E84="E","C ","")&amp;IF(F84="E","D ",""))</f>
        <v/>
      </c>
      <c r="I84" s="18" t="str">
        <f aca="false">TRIM(IF(C84="N","A ","")&amp;IF(D84="N","B ","")&amp;IF(E84="N","C ","")&amp;IF(F84="N","D ",""))</f>
        <v>D</v>
      </c>
      <c r="J84" s="18" t="str">
        <f aca="false">IF(AND(COUNTIF(C84:F84,"D")=1,COUNTIF(C84:F84,"N")=1,OR($B$9=12,COUNTIF(C84:F84,"E")=1)),"Covered","Check")</f>
        <v>Covered</v>
      </c>
    </row>
    <row r="85" customFormat="false" ht="15" hidden="false" customHeight="false" outlineLevel="0" collapsed="false">
      <c r="A85" s="16" t="n">
        <f aca="false">A84+1</f>
        <v>46398</v>
      </c>
      <c r="B85" s="17" t="str">
        <f aca="false">TEXT(A85,"ddd")</f>
        <v>Mon</v>
      </c>
      <c r="C85" s="18" t="str">
        <f aca="false">IFERROR(MID(INDEX(Patterns!$F$5:$F$31,MATCH($B$5&amp;"|A",Patterns!$A$5:$A$31,0)),MOD($A85-$B$6,INDEX(Patterns!$D$5:$D$31,MATCH($B$5&amp;"|A",Patterns!$A$5:$A$31,0)))+1,1),"-")</f>
        <v>D</v>
      </c>
      <c r="D85" s="18" t="str">
        <f aca="false">IFERROR(MID(INDEX(Patterns!$F$5:$F$31,MATCH($B$5&amp;"|B",Patterns!$A$5:$A$31,0)),MOD($A85-$B$6,INDEX(Patterns!$D$5:$D$31,MATCH($B$5&amp;"|B",Patterns!$A$5:$A$31,0)))+1,1),"-")</f>
        <v>-</v>
      </c>
      <c r="E85" s="18" t="str">
        <f aca="false">IFERROR(MID(INDEX(Patterns!$F$5:$F$31,MATCH($B$5&amp;"|C",Patterns!$A$5:$A$31,0)),MOD($A85-$B$6,INDEX(Patterns!$D$5:$D$31,MATCH($B$5&amp;"|C",Patterns!$A$5:$A$31,0)))+1,1),"-")</f>
        <v>N</v>
      </c>
      <c r="F85" s="18" t="str">
        <f aca="false">IFERROR(MID(INDEX(Patterns!$F$5:$F$31,MATCH($B$5&amp;"|D",Patterns!$A$5:$A$31,0)),MOD($A85-$B$6,INDEX(Patterns!$D$5:$D$31,MATCH($B$5&amp;"|D",Patterns!$A$5:$A$31,0)))+1,1),"-")</f>
        <v>-</v>
      </c>
      <c r="G85" s="18" t="str">
        <f aca="false">TRIM(IF(C85="D","A ","")&amp;IF(D85="D","B ","")&amp;IF(E85="D","C ","")&amp;IF(F85="D","D ",""))</f>
        <v>A</v>
      </c>
      <c r="H85" s="18" t="str">
        <f aca="false">TRIM(IF(C85="E","A ","")&amp;IF(D85="E","B ","")&amp;IF(E85="E","C ","")&amp;IF(F85="E","D ",""))</f>
        <v/>
      </c>
      <c r="I85" s="18" t="str">
        <f aca="false">TRIM(IF(C85="N","A ","")&amp;IF(D85="N","B ","")&amp;IF(E85="N","C ","")&amp;IF(F85="N","D ",""))</f>
        <v>C</v>
      </c>
      <c r="J85" s="18" t="str">
        <f aca="false">IF(AND(COUNTIF(C85:F85,"D")=1,COUNTIF(C85:F85,"N")=1,OR($B$9=12,COUNTIF(C85:F85,"E")=1)),"Covered","Check")</f>
        <v>Covered</v>
      </c>
    </row>
    <row r="86" customFormat="false" ht="15" hidden="false" customHeight="false" outlineLevel="0" collapsed="false">
      <c r="A86" s="16" t="n">
        <f aca="false">A85+1</f>
        <v>46399</v>
      </c>
      <c r="B86" s="17" t="str">
        <f aca="false">TEXT(A86,"ddd")</f>
        <v>Tue</v>
      </c>
      <c r="C86" s="18" t="str">
        <f aca="false">IFERROR(MID(INDEX(Patterns!$F$5:$F$31,MATCH($B$5&amp;"|A",Patterns!$A$5:$A$31,0)),MOD($A86-$B$6,INDEX(Patterns!$D$5:$D$31,MATCH($B$5&amp;"|A",Patterns!$A$5:$A$31,0)))+1,1),"-")</f>
        <v>D</v>
      </c>
      <c r="D86" s="18" t="str">
        <f aca="false">IFERROR(MID(INDEX(Patterns!$F$5:$F$31,MATCH($B$5&amp;"|B",Patterns!$A$5:$A$31,0)),MOD($A86-$B$6,INDEX(Patterns!$D$5:$D$31,MATCH($B$5&amp;"|B",Patterns!$A$5:$A$31,0)))+1,1),"-")</f>
        <v>-</v>
      </c>
      <c r="E86" s="18" t="str">
        <f aca="false">IFERROR(MID(INDEX(Patterns!$F$5:$F$31,MATCH($B$5&amp;"|C",Patterns!$A$5:$A$31,0)),MOD($A86-$B$6,INDEX(Patterns!$D$5:$D$31,MATCH($B$5&amp;"|C",Patterns!$A$5:$A$31,0)))+1,1),"-")</f>
        <v>N</v>
      </c>
      <c r="F86" s="18" t="str">
        <f aca="false">IFERROR(MID(INDEX(Patterns!$F$5:$F$31,MATCH($B$5&amp;"|D",Patterns!$A$5:$A$31,0)),MOD($A86-$B$6,INDEX(Patterns!$D$5:$D$31,MATCH($B$5&amp;"|D",Patterns!$A$5:$A$31,0)))+1,1),"-")</f>
        <v>-</v>
      </c>
      <c r="G86" s="18" t="str">
        <f aca="false">TRIM(IF(C86="D","A ","")&amp;IF(D86="D","B ","")&amp;IF(E86="D","C ","")&amp;IF(F86="D","D ",""))</f>
        <v>A</v>
      </c>
      <c r="H86" s="18" t="str">
        <f aca="false">TRIM(IF(C86="E","A ","")&amp;IF(D86="E","B ","")&amp;IF(E86="E","C ","")&amp;IF(F86="E","D ",""))</f>
        <v/>
      </c>
      <c r="I86" s="18" t="str">
        <f aca="false">TRIM(IF(C86="N","A ","")&amp;IF(D86="N","B ","")&amp;IF(E86="N","C ","")&amp;IF(F86="N","D ",""))</f>
        <v>C</v>
      </c>
      <c r="J86" s="18" t="str">
        <f aca="false">IF(AND(COUNTIF(C86:F86,"D")=1,COUNTIF(C86:F86,"N")=1,OR($B$9=12,COUNTIF(C86:F86,"E")=1)),"Covered","Check")</f>
        <v>Covered</v>
      </c>
    </row>
    <row r="87" customFormat="false" ht="15" hidden="false" customHeight="false" outlineLevel="0" collapsed="false">
      <c r="A87" s="16" t="n">
        <f aca="false">A86+1</f>
        <v>46400</v>
      </c>
      <c r="B87" s="17" t="str">
        <f aca="false">TEXT(A87,"ddd")</f>
        <v>Wed</v>
      </c>
      <c r="C87" s="18" t="str">
        <f aca="false">IFERROR(MID(INDEX(Patterns!$F$5:$F$31,MATCH($B$5&amp;"|A",Patterns!$A$5:$A$31,0)),MOD($A87-$B$6,INDEX(Patterns!$D$5:$D$31,MATCH($B$5&amp;"|A",Patterns!$A$5:$A$31,0)))+1,1),"-")</f>
        <v>-</v>
      </c>
      <c r="D87" s="18" t="str">
        <f aca="false">IFERROR(MID(INDEX(Patterns!$F$5:$F$31,MATCH($B$5&amp;"|B",Patterns!$A$5:$A$31,0)),MOD($A87-$B$6,INDEX(Patterns!$D$5:$D$31,MATCH($B$5&amp;"|B",Patterns!$A$5:$A$31,0)))+1,1),"-")</f>
        <v>D</v>
      </c>
      <c r="E87" s="18" t="str">
        <f aca="false">IFERROR(MID(INDEX(Patterns!$F$5:$F$31,MATCH($B$5&amp;"|C",Patterns!$A$5:$A$31,0)),MOD($A87-$B$6,INDEX(Patterns!$D$5:$D$31,MATCH($B$5&amp;"|C",Patterns!$A$5:$A$31,0)))+1,1),"-")</f>
        <v>-</v>
      </c>
      <c r="F87" s="18" t="str">
        <f aca="false">IFERROR(MID(INDEX(Patterns!$F$5:$F$31,MATCH($B$5&amp;"|D",Patterns!$A$5:$A$31,0)),MOD($A87-$B$6,INDEX(Patterns!$D$5:$D$31,MATCH($B$5&amp;"|D",Patterns!$A$5:$A$31,0)))+1,1),"-")</f>
        <v>N</v>
      </c>
      <c r="G87" s="18" t="str">
        <f aca="false">TRIM(IF(C87="D","A ","")&amp;IF(D87="D","B ","")&amp;IF(E87="D","C ","")&amp;IF(F87="D","D ",""))</f>
        <v>B</v>
      </c>
      <c r="H87" s="18" t="str">
        <f aca="false">TRIM(IF(C87="E","A ","")&amp;IF(D87="E","B ","")&amp;IF(E87="E","C ","")&amp;IF(F87="E","D ",""))</f>
        <v/>
      </c>
      <c r="I87" s="18" t="str">
        <f aca="false">TRIM(IF(C87="N","A ","")&amp;IF(D87="N","B ","")&amp;IF(E87="N","C ","")&amp;IF(F87="N","D ",""))</f>
        <v>D</v>
      </c>
      <c r="J87" s="18" t="str">
        <f aca="false">IF(AND(COUNTIF(C87:F87,"D")=1,COUNTIF(C87:F87,"N")=1,OR($B$9=12,COUNTIF(C87:F87,"E")=1)),"Covered","Check")</f>
        <v>Covered</v>
      </c>
    </row>
    <row r="88" customFormat="false" ht="15" hidden="false" customHeight="false" outlineLevel="0" collapsed="false">
      <c r="A88" s="16" t="n">
        <f aca="false">A87+1</f>
        <v>46401</v>
      </c>
      <c r="B88" s="17" t="str">
        <f aca="false">TEXT(A88,"ddd")</f>
        <v>Thu</v>
      </c>
      <c r="C88" s="18" t="str">
        <f aca="false">IFERROR(MID(INDEX(Patterns!$F$5:$F$31,MATCH($B$5&amp;"|A",Patterns!$A$5:$A$31,0)),MOD($A88-$B$6,INDEX(Patterns!$D$5:$D$31,MATCH($B$5&amp;"|A",Patterns!$A$5:$A$31,0)))+1,1),"-")</f>
        <v>-</v>
      </c>
      <c r="D88" s="18" t="str">
        <f aca="false">IFERROR(MID(INDEX(Patterns!$F$5:$F$31,MATCH($B$5&amp;"|B",Patterns!$A$5:$A$31,0)),MOD($A88-$B$6,INDEX(Patterns!$D$5:$D$31,MATCH($B$5&amp;"|B",Patterns!$A$5:$A$31,0)))+1,1),"-")</f>
        <v>D</v>
      </c>
      <c r="E88" s="18" t="str">
        <f aca="false">IFERROR(MID(INDEX(Patterns!$F$5:$F$31,MATCH($B$5&amp;"|C",Patterns!$A$5:$A$31,0)),MOD($A88-$B$6,INDEX(Patterns!$D$5:$D$31,MATCH($B$5&amp;"|C",Patterns!$A$5:$A$31,0)))+1,1),"-")</f>
        <v>-</v>
      </c>
      <c r="F88" s="18" t="str">
        <f aca="false">IFERROR(MID(INDEX(Patterns!$F$5:$F$31,MATCH($B$5&amp;"|D",Patterns!$A$5:$A$31,0)),MOD($A88-$B$6,INDEX(Patterns!$D$5:$D$31,MATCH($B$5&amp;"|D",Patterns!$A$5:$A$31,0)))+1,1),"-")</f>
        <v>N</v>
      </c>
      <c r="G88" s="18" t="str">
        <f aca="false">TRIM(IF(C88="D","A ","")&amp;IF(D88="D","B ","")&amp;IF(E88="D","C ","")&amp;IF(F88="D","D ",""))</f>
        <v>B</v>
      </c>
      <c r="H88" s="18" t="str">
        <f aca="false">TRIM(IF(C88="E","A ","")&amp;IF(D88="E","B ","")&amp;IF(E88="E","C ","")&amp;IF(F88="E","D ",""))</f>
        <v/>
      </c>
      <c r="I88" s="18" t="str">
        <f aca="false">TRIM(IF(C88="N","A ","")&amp;IF(D88="N","B ","")&amp;IF(E88="N","C ","")&amp;IF(F88="N","D ",""))</f>
        <v>D</v>
      </c>
      <c r="J88" s="18" t="str">
        <f aca="false">IF(AND(COUNTIF(C88:F88,"D")=1,COUNTIF(C88:F88,"N")=1,OR($B$9=12,COUNTIF(C88:F88,"E")=1)),"Covered","Check")</f>
        <v>Covered</v>
      </c>
    </row>
    <row r="89" customFormat="false" ht="15" hidden="false" customHeight="false" outlineLevel="0" collapsed="false">
      <c r="A89" s="16" t="n">
        <f aca="false">A88+1</f>
        <v>46402</v>
      </c>
      <c r="B89" s="17" t="str">
        <f aca="false">TEXT(A89,"ddd")</f>
        <v>Fri</v>
      </c>
      <c r="C89" s="18" t="str">
        <f aca="false">IFERROR(MID(INDEX(Patterns!$F$5:$F$31,MATCH($B$5&amp;"|A",Patterns!$A$5:$A$31,0)),MOD($A89-$B$6,INDEX(Patterns!$D$5:$D$31,MATCH($B$5&amp;"|A",Patterns!$A$5:$A$31,0)))+1,1),"-")</f>
        <v>D</v>
      </c>
      <c r="D89" s="18" t="str">
        <f aca="false">IFERROR(MID(INDEX(Patterns!$F$5:$F$31,MATCH($B$5&amp;"|B",Patterns!$A$5:$A$31,0)),MOD($A89-$B$6,INDEX(Patterns!$D$5:$D$31,MATCH($B$5&amp;"|B",Patterns!$A$5:$A$31,0)))+1,1),"-")</f>
        <v>-</v>
      </c>
      <c r="E89" s="18" t="str">
        <f aca="false">IFERROR(MID(INDEX(Patterns!$F$5:$F$31,MATCH($B$5&amp;"|C",Patterns!$A$5:$A$31,0)),MOD($A89-$B$6,INDEX(Patterns!$D$5:$D$31,MATCH($B$5&amp;"|C",Patterns!$A$5:$A$31,0)))+1,1),"-")</f>
        <v>N</v>
      </c>
      <c r="F89" s="18" t="str">
        <f aca="false">IFERROR(MID(INDEX(Patterns!$F$5:$F$31,MATCH($B$5&amp;"|D",Patterns!$A$5:$A$31,0)),MOD($A89-$B$6,INDEX(Patterns!$D$5:$D$31,MATCH($B$5&amp;"|D",Patterns!$A$5:$A$31,0)))+1,1),"-")</f>
        <v>-</v>
      </c>
      <c r="G89" s="18" t="str">
        <f aca="false">TRIM(IF(C89="D","A ","")&amp;IF(D89="D","B ","")&amp;IF(E89="D","C ","")&amp;IF(F89="D","D ",""))</f>
        <v>A</v>
      </c>
      <c r="H89" s="18" t="str">
        <f aca="false">TRIM(IF(C89="E","A ","")&amp;IF(D89="E","B ","")&amp;IF(E89="E","C ","")&amp;IF(F89="E","D ",""))</f>
        <v/>
      </c>
      <c r="I89" s="18" t="str">
        <f aca="false">TRIM(IF(C89="N","A ","")&amp;IF(D89="N","B ","")&amp;IF(E89="N","C ","")&amp;IF(F89="N","D ",""))</f>
        <v>C</v>
      </c>
      <c r="J89" s="18" t="str">
        <f aca="false">IF(AND(COUNTIF(C89:F89,"D")=1,COUNTIF(C89:F89,"N")=1,OR($B$9=12,COUNTIF(C89:F89,"E")=1)),"Covered","Check")</f>
        <v>Covered</v>
      </c>
    </row>
    <row r="90" customFormat="false" ht="15" hidden="false" customHeight="false" outlineLevel="0" collapsed="false">
      <c r="A90" s="16" t="n">
        <f aca="false">A89+1</f>
        <v>46403</v>
      </c>
      <c r="B90" s="17" t="str">
        <f aca="false">TEXT(A90,"ddd")</f>
        <v>Sat</v>
      </c>
      <c r="C90" s="18" t="str">
        <f aca="false">IFERROR(MID(INDEX(Patterns!$F$5:$F$31,MATCH($B$5&amp;"|A",Patterns!$A$5:$A$31,0)),MOD($A90-$B$6,INDEX(Patterns!$D$5:$D$31,MATCH($B$5&amp;"|A",Patterns!$A$5:$A$31,0)))+1,1),"-")</f>
        <v>D</v>
      </c>
      <c r="D90" s="18" t="str">
        <f aca="false">IFERROR(MID(INDEX(Patterns!$F$5:$F$31,MATCH($B$5&amp;"|B",Patterns!$A$5:$A$31,0)),MOD($A90-$B$6,INDEX(Patterns!$D$5:$D$31,MATCH($B$5&amp;"|B",Patterns!$A$5:$A$31,0)))+1,1),"-")</f>
        <v>-</v>
      </c>
      <c r="E90" s="18" t="str">
        <f aca="false">IFERROR(MID(INDEX(Patterns!$F$5:$F$31,MATCH($B$5&amp;"|C",Patterns!$A$5:$A$31,0)),MOD($A90-$B$6,INDEX(Patterns!$D$5:$D$31,MATCH($B$5&amp;"|C",Patterns!$A$5:$A$31,0)))+1,1),"-")</f>
        <v>N</v>
      </c>
      <c r="F90" s="18" t="str">
        <f aca="false">IFERROR(MID(INDEX(Patterns!$F$5:$F$31,MATCH($B$5&amp;"|D",Patterns!$A$5:$A$31,0)),MOD($A90-$B$6,INDEX(Patterns!$D$5:$D$31,MATCH($B$5&amp;"|D",Patterns!$A$5:$A$31,0)))+1,1),"-")</f>
        <v>-</v>
      </c>
      <c r="G90" s="18" t="str">
        <f aca="false">TRIM(IF(C90="D","A ","")&amp;IF(D90="D","B ","")&amp;IF(E90="D","C ","")&amp;IF(F90="D","D ",""))</f>
        <v>A</v>
      </c>
      <c r="H90" s="18" t="str">
        <f aca="false">TRIM(IF(C90="E","A ","")&amp;IF(D90="E","B ","")&amp;IF(E90="E","C ","")&amp;IF(F90="E","D ",""))</f>
        <v/>
      </c>
      <c r="I90" s="18" t="str">
        <f aca="false">TRIM(IF(C90="N","A ","")&amp;IF(D90="N","B ","")&amp;IF(E90="N","C ","")&amp;IF(F90="N","D ",""))</f>
        <v>C</v>
      </c>
      <c r="J90" s="18" t="str">
        <f aca="false">IF(AND(COUNTIF(C90:F90,"D")=1,COUNTIF(C90:F90,"N")=1,OR($B$9=12,COUNTIF(C90:F90,"E")=1)),"Covered","Check")</f>
        <v>Covered</v>
      </c>
    </row>
    <row r="91" customFormat="false" ht="15" hidden="false" customHeight="false" outlineLevel="0" collapsed="false">
      <c r="A91" s="16" t="n">
        <f aca="false">A90+1</f>
        <v>46404</v>
      </c>
      <c r="B91" s="17" t="str">
        <f aca="false">TEXT(A91,"ddd")</f>
        <v>Sun</v>
      </c>
      <c r="C91" s="18" t="str">
        <f aca="false">IFERROR(MID(INDEX(Patterns!$F$5:$F$31,MATCH($B$5&amp;"|A",Patterns!$A$5:$A$31,0)),MOD($A91-$B$6,INDEX(Patterns!$D$5:$D$31,MATCH($B$5&amp;"|A",Patterns!$A$5:$A$31,0)))+1,1),"-")</f>
        <v>D</v>
      </c>
      <c r="D91" s="18" t="str">
        <f aca="false">IFERROR(MID(INDEX(Patterns!$F$5:$F$31,MATCH($B$5&amp;"|B",Patterns!$A$5:$A$31,0)),MOD($A91-$B$6,INDEX(Patterns!$D$5:$D$31,MATCH($B$5&amp;"|B",Patterns!$A$5:$A$31,0)))+1,1),"-")</f>
        <v>-</v>
      </c>
      <c r="E91" s="18" t="str">
        <f aca="false">IFERROR(MID(INDEX(Patterns!$F$5:$F$31,MATCH($B$5&amp;"|C",Patterns!$A$5:$A$31,0)),MOD($A91-$B$6,INDEX(Patterns!$D$5:$D$31,MATCH($B$5&amp;"|C",Patterns!$A$5:$A$31,0)))+1,1),"-")</f>
        <v>N</v>
      </c>
      <c r="F91" s="18" t="str">
        <f aca="false">IFERROR(MID(INDEX(Patterns!$F$5:$F$31,MATCH($B$5&amp;"|D",Patterns!$A$5:$A$31,0)),MOD($A91-$B$6,INDEX(Patterns!$D$5:$D$31,MATCH($B$5&amp;"|D",Patterns!$A$5:$A$31,0)))+1,1),"-")</f>
        <v>-</v>
      </c>
      <c r="G91" s="18" t="str">
        <f aca="false">TRIM(IF(C91="D","A ","")&amp;IF(D91="D","B ","")&amp;IF(E91="D","C ","")&amp;IF(F91="D","D ",""))</f>
        <v>A</v>
      </c>
      <c r="H91" s="18" t="str">
        <f aca="false">TRIM(IF(C91="E","A ","")&amp;IF(D91="E","B ","")&amp;IF(E91="E","C ","")&amp;IF(F91="E","D ",""))</f>
        <v/>
      </c>
      <c r="I91" s="18" t="str">
        <f aca="false">TRIM(IF(C91="N","A ","")&amp;IF(D91="N","B ","")&amp;IF(E91="N","C ","")&amp;IF(F91="N","D ",""))</f>
        <v>C</v>
      </c>
      <c r="J91" s="18" t="str">
        <f aca="false">IF(AND(COUNTIF(C91:F91,"D")=1,COUNTIF(C91:F91,"N")=1,OR($B$9=12,COUNTIF(C91:F91,"E")=1)),"Covered","Check")</f>
        <v>Covered</v>
      </c>
    </row>
    <row r="92" customFormat="false" ht="15" hidden="false" customHeight="false" outlineLevel="0" collapsed="false">
      <c r="A92" s="16" t="n">
        <f aca="false">A91+1</f>
        <v>46405</v>
      </c>
      <c r="B92" s="17" t="str">
        <f aca="false">TEXT(A92,"ddd")</f>
        <v>Mon</v>
      </c>
      <c r="C92" s="18" t="str">
        <f aca="false">IFERROR(MID(INDEX(Patterns!$F$5:$F$31,MATCH($B$5&amp;"|A",Patterns!$A$5:$A$31,0)),MOD($A92-$B$6,INDEX(Patterns!$D$5:$D$31,MATCH($B$5&amp;"|A",Patterns!$A$5:$A$31,0)))+1,1),"-")</f>
        <v>-</v>
      </c>
      <c r="D92" s="18" t="str">
        <f aca="false">IFERROR(MID(INDEX(Patterns!$F$5:$F$31,MATCH($B$5&amp;"|B",Patterns!$A$5:$A$31,0)),MOD($A92-$B$6,INDEX(Patterns!$D$5:$D$31,MATCH($B$5&amp;"|B",Patterns!$A$5:$A$31,0)))+1,1),"-")</f>
        <v>D</v>
      </c>
      <c r="E92" s="18" t="str">
        <f aca="false">IFERROR(MID(INDEX(Patterns!$F$5:$F$31,MATCH($B$5&amp;"|C",Patterns!$A$5:$A$31,0)),MOD($A92-$B$6,INDEX(Patterns!$D$5:$D$31,MATCH($B$5&amp;"|C",Patterns!$A$5:$A$31,0)))+1,1),"-")</f>
        <v>-</v>
      </c>
      <c r="F92" s="18" t="str">
        <f aca="false">IFERROR(MID(INDEX(Patterns!$F$5:$F$31,MATCH($B$5&amp;"|D",Patterns!$A$5:$A$31,0)),MOD($A92-$B$6,INDEX(Patterns!$D$5:$D$31,MATCH($B$5&amp;"|D",Patterns!$A$5:$A$31,0)))+1,1),"-")</f>
        <v>N</v>
      </c>
      <c r="G92" s="18" t="str">
        <f aca="false">TRIM(IF(C92="D","A ","")&amp;IF(D92="D","B ","")&amp;IF(E92="D","C ","")&amp;IF(F92="D","D ",""))</f>
        <v>B</v>
      </c>
      <c r="H92" s="18" t="str">
        <f aca="false">TRIM(IF(C92="E","A ","")&amp;IF(D92="E","B ","")&amp;IF(E92="E","C ","")&amp;IF(F92="E","D ",""))</f>
        <v/>
      </c>
      <c r="I92" s="18" t="str">
        <f aca="false">TRIM(IF(C92="N","A ","")&amp;IF(D92="N","B ","")&amp;IF(E92="N","C ","")&amp;IF(F92="N","D ",""))</f>
        <v>D</v>
      </c>
      <c r="J92" s="18" t="str">
        <f aca="false">IF(AND(COUNTIF(C92:F92,"D")=1,COUNTIF(C92:F92,"N")=1,OR($B$9=12,COUNTIF(C92:F92,"E")=1)),"Covered","Check")</f>
        <v>Covered</v>
      </c>
    </row>
    <row r="93" customFormat="false" ht="15" hidden="false" customHeight="false" outlineLevel="0" collapsed="false">
      <c r="A93" s="16" t="n">
        <f aca="false">A92+1</f>
        <v>46406</v>
      </c>
      <c r="B93" s="17" t="str">
        <f aca="false">TEXT(A93,"ddd")</f>
        <v>Tue</v>
      </c>
      <c r="C93" s="18" t="str">
        <f aca="false">IFERROR(MID(INDEX(Patterns!$F$5:$F$31,MATCH($B$5&amp;"|A",Patterns!$A$5:$A$31,0)),MOD($A93-$B$6,INDEX(Patterns!$D$5:$D$31,MATCH($B$5&amp;"|A",Patterns!$A$5:$A$31,0)))+1,1),"-")</f>
        <v>-</v>
      </c>
      <c r="D93" s="18" t="str">
        <f aca="false">IFERROR(MID(INDEX(Patterns!$F$5:$F$31,MATCH($B$5&amp;"|B",Patterns!$A$5:$A$31,0)),MOD($A93-$B$6,INDEX(Patterns!$D$5:$D$31,MATCH($B$5&amp;"|B",Patterns!$A$5:$A$31,0)))+1,1),"-")</f>
        <v>D</v>
      </c>
      <c r="E93" s="18" t="str">
        <f aca="false">IFERROR(MID(INDEX(Patterns!$F$5:$F$31,MATCH($B$5&amp;"|C",Patterns!$A$5:$A$31,0)),MOD($A93-$B$6,INDEX(Patterns!$D$5:$D$31,MATCH($B$5&amp;"|C",Patterns!$A$5:$A$31,0)))+1,1),"-")</f>
        <v>-</v>
      </c>
      <c r="F93" s="18" t="str">
        <f aca="false">IFERROR(MID(INDEX(Patterns!$F$5:$F$31,MATCH($B$5&amp;"|D",Patterns!$A$5:$A$31,0)),MOD($A93-$B$6,INDEX(Patterns!$D$5:$D$31,MATCH($B$5&amp;"|D",Patterns!$A$5:$A$31,0)))+1,1),"-")</f>
        <v>N</v>
      </c>
      <c r="G93" s="18" t="str">
        <f aca="false">TRIM(IF(C93="D","A ","")&amp;IF(D93="D","B ","")&amp;IF(E93="D","C ","")&amp;IF(F93="D","D ",""))</f>
        <v>B</v>
      </c>
      <c r="H93" s="18" t="str">
        <f aca="false">TRIM(IF(C93="E","A ","")&amp;IF(D93="E","B ","")&amp;IF(E93="E","C ","")&amp;IF(F93="E","D ",""))</f>
        <v/>
      </c>
      <c r="I93" s="18" t="str">
        <f aca="false">TRIM(IF(C93="N","A ","")&amp;IF(D93="N","B ","")&amp;IF(E93="N","C ","")&amp;IF(F93="N","D ",""))</f>
        <v>D</v>
      </c>
      <c r="J93" s="18" t="str">
        <f aca="false">IF(AND(COUNTIF(C93:F93,"D")=1,COUNTIF(C93:F93,"N")=1,OR($B$9=12,COUNTIF(C93:F93,"E")=1)),"Covered","Check")</f>
        <v>Covered</v>
      </c>
    </row>
    <row r="94" customFormat="false" ht="15" hidden="false" customHeight="false" outlineLevel="0" collapsed="false">
      <c r="A94" s="16" t="n">
        <f aca="false">A93+1</f>
        <v>46407</v>
      </c>
      <c r="B94" s="17" t="str">
        <f aca="false">TEXT(A94,"ddd")</f>
        <v>Wed</v>
      </c>
      <c r="C94" s="18" t="str">
        <f aca="false">IFERROR(MID(INDEX(Patterns!$F$5:$F$31,MATCH($B$5&amp;"|A",Patterns!$A$5:$A$31,0)),MOD($A94-$B$6,INDEX(Patterns!$D$5:$D$31,MATCH($B$5&amp;"|A",Patterns!$A$5:$A$31,0)))+1,1),"-")</f>
        <v>D</v>
      </c>
      <c r="D94" s="18" t="str">
        <f aca="false">IFERROR(MID(INDEX(Patterns!$F$5:$F$31,MATCH($B$5&amp;"|B",Patterns!$A$5:$A$31,0)),MOD($A94-$B$6,INDEX(Patterns!$D$5:$D$31,MATCH($B$5&amp;"|B",Patterns!$A$5:$A$31,0)))+1,1),"-")</f>
        <v>-</v>
      </c>
      <c r="E94" s="18" t="str">
        <f aca="false">IFERROR(MID(INDEX(Patterns!$F$5:$F$31,MATCH($B$5&amp;"|C",Patterns!$A$5:$A$31,0)),MOD($A94-$B$6,INDEX(Patterns!$D$5:$D$31,MATCH($B$5&amp;"|C",Patterns!$A$5:$A$31,0)))+1,1),"-")</f>
        <v>N</v>
      </c>
      <c r="F94" s="18" t="str">
        <f aca="false">IFERROR(MID(INDEX(Patterns!$F$5:$F$31,MATCH($B$5&amp;"|D",Patterns!$A$5:$A$31,0)),MOD($A94-$B$6,INDEX(Patterns!$D$5:$D$31,MATCH($B$5&amp;"|D",Patterns!$A$5:$A$31,0)))+1,1),"-")</f>
        <v>-</v>
      </c>
      <c r="G94" s="18" t="str">
        <f aca="false">TRIM(IF(C94="D","A ","")&amp;IF(D94="D","B ","")&amp;IF(E94="D","C ","")&amp;IF(F94="D","D ",""))</f>
        <v>A</v>
      </c>
      <c r="H94" s="18" t="str">
        <f aca="false">TRIM(IF(C94="E","A ","")&amp;IF(D94="E","B ","")&amp;IF(E94="E","C ","")&amp;IF(F94="E","D ",""))</f>
        <v/>
      </c>
      <c r="I94" s="18" t="str">
        <f aca="false">TRIM(IF(C94="N","A ","")&amp;IF(D94="N","B ","")&amp;IF(E94="N","C ","")&amp;IF(F94="N","D ",""))</f>
        <v>C</v>
      </c>
      <c r="J94" s="18" t="str">
        <f aca="false">IF(AND(COUNTIF(C94:F94,"D")=1,COUNTIF(C94:F94,"N")=1,OR($B$9=12,COUNTIF(C94:F94,"E")=1)),"Covered","Check")</f>
        <v>Covered</v>
      </c>
    </row>
    <row r="95" customFormat="false" ht="15" hidden="false" customHeight="false" outlineLevel="0" collapsed="false">
      <c r="A95" s="16" t="n">
        <f aca="false">A94+1</f>
        <v>46408</v>
      </c>
      <c r="B95" s="17" t="str">
        <f aca="false">TEXT(A95,"ddd")</f>
        <v>Thu</v>
      </c>
      <c r="C95" s="18" t="str">
        <f aca="false">IFERROR(MID(INDEX(Patterns!$F$5:$F$31,MATCH($B$5&amp;"|A",Patterns!$A$5:$A$31,0)),MOD($A95-$B$6,INDEX(Patterns!$D$5:$D$31,MATCH($B$5&amp;"|A",Patterns!$A$5:$A$31,0)))+1,1),"-")</f>
        <v>D</v>
      </c>
      <c r="D95" s="18" t="str">
        <f aca="false">IFERROR(MID(INDEX(Patterns!$F$5:$F$31,MATCH($B$5&amp;"|B",Patterns!$A$5:$A$31,0)),MOD($A95-$B$6,INDEX(Patterns!$D$5:$D$31,MATCH($B$5&amp;"|B",Patterns!$A$5:$A$31,0)))+1,1),"-")</f>
        <v>-</v>
      </c>
      <c r="E95" s="18" t="str">
        <f aca="false">IFERROR(MID(INDEX(Patterns!$F$5:$F$31,MATCH($B$5&amp;"|C",Patterns!$A$5:$A$31,0)),MOD($A95-$B$6,INDEX(Patterns!$D$5:$D$31,MATCH($B$5&amp;"|C",Patterns!$A$5:$A$31,0)))+1,1),"-")</f>
        <v>N</v>
      </c>
      <c r="F95" s="18" t="str">
        <f aca="false">IFERROR(MID(INDEX(Patterns!$F$5:$F$31,MATCH($B$5&amp;"|D",Patterns!$A$5:$A$31,0)),MOD($A95-$B$6,INDEX(Patterns!$D$5:$D$31,MATCH($B$5&amp;"|D",Patterns!$A$5:$A$31,0)))+1,1),"-")</f>
        <v>-</v>
      </c>
      <c r="G95" s="18" t="str">
        <f aca="false">TRIM(IF(C95="D","A ","")&amp;IF(D95="D","B ","")&amp;IF(E95="D","C ","")&amp;IF(F95="D","D ",""))</f>
        <v>A</v>
      </c>
      <c r="H95" s="18" t="str">
        <f aca="false">TRIM(IF(C95="E","A ","")&amp;IF(D95="E","B ","")&amp;IF(E95="E","C ","")&amp;IF(F95="E","D ",""))</f>
        <v/>
      </c>
      <c r="I95" s="18" t="str">
        <f aca="false">TRIM(IF(C95="N","A ","")&amp;IF(D95="N","B ","")&amp;IF(E95="N","C ","")&amp;IF(F95="N","D ",""))</f>
        <v>C</v>
      </c>
      <c r="J95" s="18" t="str">
        <f aca="false">IF(AND(COUNTIF(C95:F95,"D")=1,COUNTIF(C95:F95,"N")=1,OR($B$9=12,COUNTIF(C95:F95,"E")=1)),"Covered","Check")</f>
        <v>Covered</v>
      </c>
    </row>
    <row r="96" customFormat="false" ht="15" hidden="false" customHeight="false" outlineLevel="0" collapsed="false">
      <c r="A96" s="16" t="n">
        <f aca="false">A95+1</f>
        <v>46409</v>
      </c>
      <c r="B96" s="17" t="str">
        <f aca="false">TEXT(A96,"ddd")</f>
        <v>Fri</v>
      </c>
      <c r="C96" s="18" t="str">
        <f aca="false">IFERROR(MID(INDEX(Patterns!$F$5:$F$31,MATCH($B$5&amp;"|A",Patterns!$A$5:$A$31,0)),MOD($A96-$B$6,INDEX(Patterns!$D$5:$D$31,MATCH($B$5&amp;"|A",Patterns!$A$5:$A$31,0)))+1,1),"-")</f>
        <v>-</v>
      </c>
      <c r="D96" s="18" t="str">
        <f aca="false">IFERROR(MID(INDEX(Patterns!$F$5:$F$31,MATCH($B$5&amp;"|B",Patterns!$A$5:$A$31,0)),MOD($A96-$B$6,INDEX(Patterns!$D$5:$D$31,MATCH($B$5&amp;"|B",Patterns!$A$5:$A$31,0)))+1,1),"-")</f>
        <v>D</v>
      </c>
      <c r="E96" s="18" t="str">
        <f aca="false">IFERROR(MID(INDEX(Patterns!$F$5:$F$31,MATCH($B$5&amp;"|C",Patterns!$A$5:$A$31,0)),MOD($A96-$B$6,INDEX(Patterns!$D$5:$D$31,MATCH($B$5&amp;"|C",Patterns!$A$5:$A$31,0)))+1,1),"-")</f>
        <v>-</v>
      </c>
      <c r="F96" s="18" t="str">
        <f aca="false">IFERROR(MID(INDEX(Patterns!$F$5:$F$31,MATCH($B$5&amp;"|D",Patterns!$A$5:$A$31,0)),MOD($A96-$B$6,INDEX(Patterns!$D$5:$D$31,MATCH($B$5&amp;"|D",Patterns!$A$5:$A$31,0)))+1,1),"-")</f>
        <v>N</v>
      </c>
      <c r="G96" s="18" t="str">
        <f aca="false">TRIM(IF(C96="D","A ","")&amp;IF(D96="D","B ","")&amp;IF(E96="D","C ","")&amp;IF(F96="D","D ",""))</f>
        <v>B</v>
      </c>
      <c r="H96" s="18" t="str">
        <f aca="false">TRIM(IF(C96="E","A ","")&amp;IF(D96="E","B ","")&amp;IF(E96="E","C ","")&amp;IF(F96="E","D ",""))</f>
        <v/>
      </c>
      <c r="I96" s="18" t="str">
        <f aca="false">TRIM(IF(C96="N","A ","")&amp;IF(D96="N","B ","")&amp;IF(E96="N","C ","")&amp;IF(F96="N","D ",""))</f>
        <v>D</v>
      </c>
      <c r="J96" s="18" t="str">
        <f aca="false">IF(AND(COUNTIF(C96:F96,"D")=1,COUNTIF(C96:F96,"N")=1,OR($B$9=12,COUNTIF(C96:F96,"E")=1)),"Covered","Check")</f>
        <v>Covered</v>
      </c>
    </row>
    <row r="97" customFormat="false" ht="15" hidden="false" customHeight="false" outlineLevel="0" collapsed="false">
      <c r="A97" s="16" t="n">
        <f aca="false">A96+1</f>
        <v>46410</v>
      </c>
      <c r="B97" s="17" t="str">
        <f aca="false">TEXT(A97,"ddd")</f>
        <v>Sat</v>
      </c>
      <c r="C97" s="18" t="str">
        <f aca="false">IFERROR(MID(INDEX(Patterns!$F$5:$F$31,MATCH($B$5&amp;"|A",Patterns!$A$5:$A$31,0)),MOD($A97-$B$6,INDEX(Patterns!$D$5:$D$31,MATCH($B$5&amp;"|A",Patterns!$A$5:$A$31,0)))+1,1),"-")</f>
        <v>-</v>
      </c>
      <c r="D97" s="18" t="str">
        <f aca="false">IFERROR(MID(INDEX(Patterns!$F$5:$F$31,MATCH($B$5&amp;"|B",Patterns!$A$5:$A$31,0)),MOD($A97-$B$6,INDEX(Patterns!$D$5:$D$31,MATCH($B$5&amp;"|B",Patterns!$A$5:$A$31,0)))+1,1),"-")</f>
        <v>D</v>
      </c>
      <c r="E97" s="18" t="str">
        <f aca="false">IFERROR(MID(INDEX(Patterns!$F$5:$F$31,MATCH($B$5&amp;"|C",Patterns!$A$5:$A$31,0)),MOD($A97-$B$6,INDEX(Patterns!$D$5:$D$31,MATCH($B$5&amp;"|C",Patterns!$A$5:$A$31,0)))+1,1),"-")</f>
        <v>-</v>
      </c>
      <c r="F97" s="18" t="str">
        <f aca="false">IFERROR(MID(INDEX(Patterns!$F$5:$F$31,MATCH($B$5&amp;"|D",Patterns!$A$5:$A$31,0)),MOD($A97-$B$6,INDEX(Patterns!$D$5:$D$31,MATCH($B$5&amp;"|D",Patterns!$A$5:$A$31,0)))+1,1),"-")</f>
        <v>N</v>
      </c>
      <c r="G97" s="18" t="str">
        <f aca="false">TRIM(IF(C97="D","A ","")&amp;IF(D97="D","B ","")&amp;IF(E97="D","C ","")&amp;IF(F97="D","D ",""))</f>
        <v>B</v>
      </c>
      <c r="H97" s="18" t="str">
        <f aca="false">TRIM(IF(C97="E","A ","")&amp;IF(D97="E","B ","")&amp;IF(E97="E","C ","")&amp;IF(F97="E","D ",""))</f>
        <v/>
      </c>
      <c r="I97" s="18" t="str">
        <f aca="false">TRIM(IF(C97="N","A ","")&amp;IF(D97="N","B ","")&amp;IF(E97="N","C ","")&amp;IF(F97="N","D ",""))</f>
        <v>D</v>
      </c>
      <c r="J97" s="18" t="str">
        <f aca="false">IF(AND(COUNTIF(C97:F97,"D")=1,COUNTIF(C97:F97,"N")=1,OR($B$9=12,COUNTIF(C97:F97,"E")=1)),"Covered","Check")</f>
        <v>Covered</v>
      </c>
    </row>
    <row r="98" customFormat="false" ht="15" hidden="false" customHeight="false" outlineLevel="0" collapsed="false">
      <c r="A98" s="16" t="n">
        <f aca="false">A97+1</f>
        <v>46411</v>
      </c>
      <c r="B98" s="17" t="str">
        <f aca="false">TEXT(A98,"ddd")</f>
        <v>Sun</v>
      </c>
      <c r="C98" s="18" t="str">
        <f aca="false">IFERROR(MID(INDEX(Patterns!$F$5:$F$31,MATCH($B$5&amp;"|A",Patterns!$A$5:$A$31,0)),MOD($A98-$B$6,INDEX(Patterns!$D$5:$D$31,MATCH($B$5&amp;"|A",Patterns!$A$5:$A$31,0)))+1,1),"-")</f>
        <v>-</v>
      </c>
      <c r="D98" s="18" t="str">
        <f aca="false">IFERROR(MID(INDEX(Patterns!$F$5:$F$31,MATCH($B$5&amp;"|B",Patterns!$A$5:$A$31,0)),MOD($A98-$B$6,INDEX(Patterns!$D$5:$D$31,MATCH($B$5&amp;"|B",Patterns!$A$5:$A$31,0)))+1,1),"-")</f>
        <v>D</v>
      </c>
      <c r="E98" s="18" t="str">
        <f aca="false">IFERROR(MID(INDEX(Patterns!$F$5:$F$31,MATCH($B$5&amp;"|C",Patterns!$A$5:$A$31,0)),MOD($A98-$B$6,INDEX(Patterns!$D$5:$D$31,MATCH($B$5&amp;"|C",Patterns!$A$5:$A$31,0)))+1,1),"-")</f>
        <v>-</v>
      </c>
      <c r="F98" s="18" t="str">
        <f aca="false">IFERROR(MID(INDEX(Patterns!$F$5:$F$31,MATCH($B$5&amp;"|D",Patterns!$A$5:$A$31,0)),MOD($A98-$B$6,INDEX(Patterns!$D$5:$D$31,MATCH($B$5&amp;"|D",Patterns!$A$5:$A$31,0)))+1,1),"-")</f>
        <v>N</v>
      </c>
      <c r="G98" s="18" t="str">
        <f aca="false">TRIM(IF(C98="D","A ","")&amp;IF(D98="D","B ","")&amp;IF(E98="D","C ","")&amp;IF(F98="D","D ",""))</f>
        <v>B</v>
      </c>
      <c r="H98" s="18" t="str">
        <f aca="false">TRIM(IF(C98="E","A ","")&amp;IF(D98="E","B ","")&amp;IF(E98="E","C ","")&amp;IF(F98="E","D ",""))</f>
        <v/>
      </c>
      <c r="I98" s="18" t="str">
        <f aca="false">TRIM(IF(C98="N","A ","")&amp;IF(D98="N","B ","")&amp;IF(E98="N","C ","")&amp;IF(F98="N","D ",""))</f>
        <v>D</v>
      </c>
      <c r="J98" s="18" t="str">
        <f aca="false">IF(AND(COUNTIF(C98:F98,"D")=1,COUNTIF(C98:F98,"N")=1,OR($B$9=12,COUNTIF(C98:F98,"E")=1)),"Covered","Check")</f>
        <v>Covered</v>
      </c>
    </row>
    <row r="99" customFormat="false" ht="15" hidden="false" customHeight="false" outlineLevel="0" collapsed="false">
      <c r="A99" s="16" t="n">
        <f aca="false">A98+1</f>
        <v>46412</v>
      </c>
      <c r="B99" s="17" t="str">
        <f aca="false">TEXT(A99,"ddd")</f>
        <v>Mon</v>
      </c>
      <c r="C99" s="18" t="str">
        <f aca="false">IFERROR(MID(INDEX(Patterns!$F$5:$F$31,MATCH($B$5&amp;"|A",Patterns!$A$5:$A$31,0)),MOD($A99-$B$6,INDEX(Patterns!$D$5:$D$31,MATCH($B$5&amp;"|A",Patterns!$A$5:$A$31,0)))+1,1),"-")</f>
        <v>D</v>
      </c>
      <c r="D99" s="18" t="str">
        <f aca="false">IFERROR(MID(INDEX(Patterns!$F$5:$F$31,MATCH($B$5&amp;"|B",Patterns!$A$5:$A$31,0)),MOD($A99-$B$6,INDEX(Patterns!$D$5:$D$31,MATCH($B$5&amp;"|B",Patterns!$A$5:$A$31,0)))+1,1),"-")</f>
        <v>-</v>
      </c>
      <c r="E99" s="18" t="str">
        <f aca="false">IFERROR(MID(INDEX(Patterns!$F$5:$F$31,MATCH($B$5&amp;"|C",Patterns!$A$5:$A$31,0)),MOD($A99-$B$6,INDEX(Patterns!$D$5:$D$31,MATCH($B$5&amp;"|C",Patterns!$A$5:$A$31,0)))+1,1),"-")</f>
        <v>N</v>
      </c>
      <c r="F99" s="18" t="str">
        <f aca="false">IFERROR(MID(INDEX(Patterns!$F$5:$F$31,MATCH($B$5&amp;"|D",Patterns!$A$5:$A$31,0)),MOD($A99-$B$6,INDEX(Patterns!$D$5:$D$31,MATCH($B$5&amp;"|D",Patterns!$A$5:$A$31,0)))+1,1),"-")</f>
        <v>-</v>
      </c>
      <c r="G99" s="18" t="str">
        <f aca="false">TRIM(IF(C99="D","A ","")&amp;IF(D99="D","B ","")&amp;IF(E99="D","C ","")&amp;IF(F99="D","D ",""))</f>
        <v>A</v>
      </c>
      <c r="H99" s="18" t="str">
        <f aca="false">TRIM(IF(C99="E","A ","")&amp;IF(D99="E","B ","")&amp;IF(E99="E","C ","")&amp;IF(F99="E","D ",""))</f>
        <v/>
      </c>
      <c r="I99" s="18" t="str">
        <f aca="false">TRIM(IF(C99="N","A ","")&amp;IF(D99="N","B ","")&amp;IF(E99="N","C ","")&amp;IF(F99="N","D ",""))</f>
        <v>C</v>
      </c>
      <c r="J99" s="18" t="str">
        <f aca="false">IF(AND(COUNTIF(C99:F99,"D")=1,COUNTIF(C99:F99,"N")=1,OR($B$9=12,COUNTIF(C99:F99,"E")=1)),"Covered","Check")</f>
        <v>Covered</v>
      </c>
    </row>
    <row r="100" customFormat="false" ht="15" hidden="false" customHeight="false" outlineLevel="0" collapsed="false">
      <c r="A100" s="16" t="n">
        <f aca="false">A99+1</f>
        <v>46413</v>
      </c>
      <c r="B100" s="17" t="str">
        <f aca="false">TEXT(A100,"ddd")</f>
        <v>Tue</v>
      </c>
      <c r="C100" s="18" t="str">
        <f aca="false">IFERROR(MID(INDEX(Patterns!$F$5:$F$31,MATCH($B$5&amp;"|A",Patterns!$A$5:$A$31,0)),MOD($A100-$B$6,INDEX(Patterns!$D$5:$D$31,MATCH($B$5&amp;"|A",Patterns!$A$5:$A$31,0)))+1,1),"-")</f>
        <v>D</v>
      </c>
      <c r="D100" s="18" t="str">
        <f aca="false">IFERROR(MID(INDEX(Patterns!$F$5:$F$31,MATCH($B$5&amp;"|B",Patterns!$A$5:$A$31,0)),MOD($A100-$B$6,INDEX(Patterns!$D$5:$D$31,MATCH($B$5&amp;"|B",Patterns!$A$5:$A$31,0)))+1,1),"-")</f>
        <v>-</v>
      </c>
      <c r="E100" s="18" t="str">
        <f aca="false">IFERROR(MID(INDEX(Patterns!$F$5:$F$31,MATCH($B$5&amp;"|C",Patterns!$A$5:$A$31,0)),MOD($A100-$B$6,INDEX(Patterns!$D$5:$D$31,MATCH($B$5&amp;"|C",Patterns!$A$5:$A$31,0)))+1,1),"-")</f>
        <v>N</v>
      </c>
      <c r="F100" s="18" t="str">
        <f aca="false">IFERROR(MID(INDEX(Patterns!$F$5:$F$31,MATCH($B$5&amp;"|D",Patterns!$A$5:$A$31,0)),MOD($A100-$B$6,INDEX(Patterns!$D$5:$D$31,MATCH($B$5&amp;"|D",Patterns!$A$5:$A$31,0)))+1,1),"-")</f>
        <v>-</v>
      </c>
      <c r="G100" s="18" t="str">
        <f aca="false">TRIM(IF(C100="D","A ","")&amp;IF(D100="D","B ","")&amp;IF(E100="D","C ","")&amp;IF(F100="D","D ",""))</f>
        <v>A</v>
      </c>
      <c r="H100" s="18" t="str">
        <f aca="false">TRIM(IF(C100="E","A ","")&amp;IF(D100="E","B ","")&amp;IF(E100="E","C ","")&amp;IF(F100="E","D ",""))</f>
        <v/>
      </c>
      <c r="I100" s="18" t="str">
        <f aca="false">TRIM(IF(C100="N","A ","")&amp;IF(D100="N","B ","")&amp;IF(E100="N","C ","")&amp;IF(F100="N","D ",""))</f>
        <v>C</v>
      </c>
      <c r="J100" s="18" t="str">
        <f aca="false">IF(AND(COUNTIF(C100:F100,"D")=1,COUNTIF(C100:F100,"N")=1,OR($B$9=12,COUNTIF(C100:F100,"E")=1)),"Covered","Check")</f>
        <v>Covered</v>
      </c>
    </row>
    <row r="101" customFormat="false" ht="15" hidden="false" customHeight="false" outlineLevel="0" collapsed="false">
      <c r="A101" s="16" t="n">
        <f aca="false">A100+1</f>
        <v>46414</v>
      </c>
      <c r="B101" s="17" t="str">
        <f aca="false">TEXT(A101,"ddd")</f>
        <v>Wed</v>
      </c>
      <c r="C101" s="18" t="str">
        <f aca="false">IFERROR(MID(INDEX(Patterns!$F$5:$F$31,MATCH($B$5&amp;"|A",Patterns!$A$5:$A$31,0)),MOD($A101-$B$6,INDEX(Patterns!$D$5:$D$31,MATCH($B$5&amp;"|A",Patterns!$A$5:$A$31,0)))+1,1),"-")</f>
        <v>-</v>
      </c>
      <c r="D101" s="18" t="str">
        <f aca="false">IFERROR(MID(INDEX(Patterns!$F$5:$F$31,MATCH($B$5&amp;"|B",Patterns!$A$5:$A$31,0)),MOD($A101-$B$6,INDEX(Patterns!$D$5:$D$31,MATCH($B$5&amp;"|B",Patterns!$A$5:$A$31,0)))+1,1),"-")</f>
        <v>D</v>
      </c>
      <c r="E101" s="18" t="str">
        <f aca="false">IFERROR(MID(INDEX(Patterns!$F$5:$F$31,MATCH($B$5&amp;"|C",Patterns!$A$5:$A$31,0)),MOD($A101-$B$6,INDEX(Patterns!$D$5:$D$31,MATCH($B$5&amp;"|C",Patterns!$A$5:$A$31,0)))+1,1),"-")</f>
        <v>-</v>
      </c>
      <c r="F101" s="18" t="str">
        <f aca="false">IFERROR(MID(INDEX(Patterns!$F$5:$F$31,MATCH($B$5&amp;"|D",Patterns!$A$5:$A$31,0)),MOD($A101-$B$6,INDEX(Patterns!$D$5:$D$31,MATCH($B$5&amp;"|D",Patterns!$A$5:$A$31,0)))+1,1),"-")</f>
        <v>N</v>
      </c>
      <c r="G101" s="18" t="str">
        <f aca="false">TRIM(IF(C101="D","A ","")&amp;IF(D101="D","B ","")&amp;IF(E101="D","C ","")&amp;IF(F101="D","D ",""))</f>
        <v>B</v>
      </c>
      <c r="H101" s="18" t="str">
        <f aca="false">TRIM(IF(C101="E","A ","")&amp;IF(D101="E","B ","")&amp;IF(E101="E","C ","")&amp;IF(F101="E","D ",""))</f>
        <v/>
      </c>
      <c r="I101" s="18" t="str">
        <f aca="false">TRIM(IF(C101="N","A ","")&amp;IF(D101="N","B ","")&amp;IF(E101="N","C ","")&amp;IF(F101="N","D ",""))</f>
        <v>D</v>
      </c>
      <c r="J101" s="18" t="str">
        <f aca="false">IF(AND(COUNTIF(C101:F101,"D")=1,COUNTIF(C101:F101,"N")=1,OR($B$9=12,COUNTIF(C101:F101,"E")=1)),"Covered","Check")</f>
        <v>Covered</v>
      </c>
    </row>
    <row r="102" customFormat="false" ht="15" hidden="false" customHeight="false" outlineLevel="0" collapsed="false">
      <c r="A102" s="16" t="n">
        <f aca="false">A101+1</f>
        <v>46415</v>
      </c>
      <c r="B102" s="17" t="str">
        <f aca="false">TEXT(A102,"ddd")</f>
        <v>Thu</v>
      </c>
      <c r="C102" s="18" t="str">
        <f aca="false">IFERROR(MID(INDEX(Patterns!$F$5:$F$31,MATCH($B$5&amp;"|A",Patterns!$A$5:$A$31,0)),MOD($A102-$B$6,INDEX(Patterns!$D$5:$D$31,MATCH($B$5&amp;"|A",Patterns!$A$5:$A$31,0)))+1,1),"-")</f>
        <v>-</v>
      </c>
      <c r="D102" s="18" t="str">
        <f aca="false">IFERROR(MID(INDEX(Patterns!$F$5:$F$31,MATCH($B$5&amp;"|B",Patterns!$A$5:$A$31,0)),MOD($A102-$B$6,INDEX(Patterns!$D$5:$D$31,MATCH($B$5&amp;"|B",Patterns!$A$5:$A$31,0)))+1,1),"-")</f>
        <v>D</v>
      </c>
      <c r="E102" s="18" t="str">
        <f aca="false">IFERROR(MID(INDEX(Patterns!$F$5:$F$31,MATCH($B$5&amp;"|C",Patterns!$A$5:$A$31,0)),MOD($A102-$B$6,INDEX(Patterns!$D$5:$D$31,MATCH($B$5&amp;"|C",Patterns!$A$5:$A$31,0)))+1,1),"-")</f>
        <v>-</v>
      </c>
      <c r="F102" s="18" t="str">
        <f aca="false">IFERROR(MID(INDEX(Patterns!$F$5:$F$31,MATCH($B$5&amp;"|D",Patterns!$A$5:$A$31,0)),MOD($A102-$B$6,INDEX(Patterns!$D$5:$D$31,MATCH($B$5&amp;"|D",Patterns!$A$5:$A$31,0)))+1,1),"-")</f>
        <v>N</v>
      </c>
      <c r="G102" s="18" t="str">
        <f aca="false">TRIM(IF(C102="D","A ","")&amp;IF(D102="D","B ","")&amp;IF(E102="D","C ","")&amp;IF(F102="D","D ",""))</f>
        <v>B</v>
      </c>
      <c r="H102" s="18" t="str">
        <f aca="false">TRIM(IF(C102="E","A ","")&amp;IF(D102="E","B ","")&amp;IF(E102="E","C ","")&amp;IF(F102="E","D ",""))</f>
        <v/>
      </c>
      <c r="I102" s="18" t="str">
        <f aca="false">TRIM(IF(C102="N","A ","")&amp;IF(D102="N","B ","")&amp;IF(E102="N","C ","")&amp;IF(F102="N","D ",""))</f>
        <v>D</v>
      </c>
      <c r="J102" s="18" t="str">
        <f aca="false">IF(AND(COUNTIF(C102:F102,"D")=1,COUNTIF(C102:F102,"N")=1,OR($B$9=12,COUNTIF(C102:F102,"E")=1)),"Covered","Check")</f>
        <v>Covered</v>
      </c>
    </row>
    <row r="103" customFormat="false" ht="15" hidden="false" customHeight="false" outlineLevel="0" collapsed="false">
      <c r="A103" s="16" t="n">
        <f aca="false">A102+1</f>
        <v>46416</v>
      </c>
      <c r="B103" s="17" t="str">
        <f aca="false">TEXT(A103,"ddd")</f>
        <v>Fri</v>
      </c>
      <c r="C103" s="18" t="str">
        <f aca="false">IFERROR(MID(INDEX(Patterns!$F$5:$F$31,MATCH($B$5&amp;"|A",Patterns!$A$5:$A$31,0)),MOD($A103-$B$6,INDEX(Patterns!$D$5:$D$31,MATCH($B$5&amp;"|A",Patterns!$A$5:$A$31,0)))+1,1),"-")</f>
        <v>D</v>
      </c>
      <c r="D103" s="18" t="str">
        <f aca="false">IFERROR(MID(INDEX(Patterns!$F$5:$F$31,MATCH($B$5&amp;"|B",Patterns!$A$5:$A$31,0)),MOD($A103-$B$6,INDEX(Patterns!$D$5:$D$31,MATCH($B$5&amp;"|B",Patterns!$A$5:$A$31,0)))+1,1),"-")</f>
        <v>-</v>
      </c>
      <c r="E103" s="18" t="str">
        <f aca="false">IFERROR(MID(INDEX(Patterns!$F$5:$F$31,MATCH($B$5&amp;"|C",Patterns!$A$5:$A$31,0)),MOD($A103-$B$6,INDEX(Patterns!$D$5:$D$31,MATCH($B$5&amp;"|C",Patterns!$A$5:$A$31,0)))+1,1),"-")</f>
        <v>N</v>
      </c>
      <c r="F103" s="18" t="str">
        <f aca="false">IFERROR(MID(INDEX(Patterns!$F$5:$F$31,MATCH($B$5&amp;"|D",Patterns!$A$5:$A$31,0)),MOD($A103-$B$6,INDEX(Patterns!$D$5:$D$31,MATCH($B$5&amp;"|D",Patterns!$A$5:$A$31,0)))+1,1),"-")</f>
        <v>-</v>
      </c>
      <c r="G103" s="18" t="str">
        <f aca="false">TRIM(IF(C103="D","A ","")&amp;IF(D103="D","B ","")&amp;IF(E103="D","C ","")&amp;IF(F103="D","D ",""))</f>
        <v>A</v>
      </c>
      <c r="H103" s="18" t="str">
        <f aca="false">TRIM(IF(C103="E","A ","")&amp;IF(D103="E","B ","")&amp;IF(E103="E","C ","")&amp;IF(F103="E","D ",""))</f>
        <v/>
      </c>
      <c r="I103" s="18" t="str">
        <f aca="false">TRIM(IF(C103="N","A ","")&amp;IF(D103="N","B ","")&amp;IF(E103="N","C ","")&amp;IF(F103="N","D ",""))</f>
        <v>C</v>
      </c>
      <c r="J103" s="18" t="str">
        <f aca="false">IF(AND(COUNTIF(C103:F103,"D")=1,COUNTIF(C103:F103,"N")=1,OR($B$9=12,COUNTIF(C103:F103,"E")=1)),"Covered","Check")</f>
        <v>Covered</v>
      </c>
    </row>
    <row r="104" customFormat="false" ht="15" hidden="false" customHeight="false" outlineLevel="0" collapsed="false">
      <c r="A104" s="16" t="n">
        <f aca="false">A103+1</f>
        <v>46417</v>
      </c>
      <c r="B104" s="17" t="str">
        <f aca="false">TEXT(A104,"ddd")</f>
        <v>Sat</v>
      </c>
      <c r="C104" s="18" t="str">
        <f aca="false">IFERROR(MID(INDEX(Patterns!$F$5:$F$31,MATCH($B$5&amp;"|A",Patterns!$A$5:$A$31,0)),MOD($A104-$B$6,INDEX(Patterns!$D$5:$D$31,MATCH($B$5&amp;"|A",Patterns!$A$5:$A$31,0)))+1,1),"-")</f>
        <v>D</v>
      </c>
      <c r="D104" s="18" t="str">
        <f aca="false">IFERROR(MID(INDEX(Patterns!$F$5:$F$31,MATCH($B$5&amp;"|B",Patterns!$A$5:$A$31,0)),MOD($A104-$B$6,INDEX(Patterns!$D$5:$D$31,MATCH($B$5&amp;"|B",Patterns!$A$5:$A$31,0)))+1,1),"-")</f>
        <v>-</v>
      </c>
      <c r="E104" s="18" t="str">
        <f aca="false">IFERROR(MID(INDEX(Patterns!$F$5:$F$31,MATCH($B$5&amp;"|C",Patterns!$A$5:$A$31,0)),MOD($A104-$B$6,INDEX(Patterns!$D$5:$D$31,MATCH($B$5&amp;"|C",Patterns!$A$5:$A$31,0)))+1,1),"-")</f>
        <v>N</v>
      </c>
      <c r="F104" s="18" t="str">
        <f aca="false">IFERROR(MID(INDEX(Patterns!$F$5:$F$31,MATCH($B$5&amp;"|D",Patterns!$A$5:$A$31,0)),MOD($A104-$B$6,INDEX(Patterns!$D$5:$D$31,MATCH($B$5&amp;"|D",Patterns!$A$5:$A$31,0)))+1,1),"-")</f>
        <v>-</v>
      </c>
      <c r="G104" s="18" t="str">
        <f aca="false">TRIM(IF(C104="D","A ","")&amp;IF(D104="D","B ","")&amp;IF(E104="D","C ","")&amp;IF(F104="D","D ",""))</f>
        <v>A</v>
      </c>
      <c r="H104" s="18" t="str">
        <f aca="false">TRIM(IF(C104="E","A ","")&amp;IF(D104="E","B ","")&amp;IF(E104="E","C ","")&amp;IF(F104="E","D ",""))</f>
        <v/>
      </c>
      <c r="I104" s="18" t="str">
        <f aca="false">TRIM(IF(C104="N","A ","")&amp;IF(D104="N","B ","")&amp;IF(E104="N","C ","")&amp;IF(F104="N","D ",""))</f>
        <v>C</v>
      </c>
      <c r="J104" s="18" t="str">
        <f aca="false">IF(AND(COUNTIF(C104:F104,"D")=1,COUNTIF(C104:F104,"N")=1,OR($B$9=12,COUNTIF(C104:F104,"E")=1)),"Covered","Check")</f>
        <v>Covered</v>
      </c>
    </row>
    <row r="105" customFormat="false" ht="15" hidden="false" customHeight="false" outlineLevel="0" collapsed="false">
      <c r="A105" s="16" t="n">
        <f aca="false">A104+1</f>
        <v>46418</v>
      </c>
      <c r="B105" s="17" t="str">
        <f aca="false">TEXT(A105,"ddd")</f>
        <v>Sun</v>
      </c>
      <c r="C105" s="18" t="str">
        <f aca="false">IFERROR(MID(INDEX(Patterns!$F$5:$F$31,MATCH($B$5&amp;"|A",Patterns!$A$5:$A$31,0)),MOD($A105-$B$6,INDEX(Patterns!$D$5:$D$31,MATCH($B$5&amp;"|A",Patterns!$A$5:$A$31,0)))+1,1),"-")</f>
        <v>D</v>
      </c>
      <c r="D105" s="18" t="str">
        <f aca="false">IFERROR(MID(INDEX(Patterns!$F$5:$F$31,MATCH($B$5&amp;"|B",Patterns!$A$5:$A$31,0)),MOD($A105-$B$6,INDEX(Patterns!$D$5:$D$31,MATCH($B$5&amp;"|B",Patterns!$A$5:$A$31,0)))+1,1),"-")</f>
        <v>-</v>
      </c>
      <c r="E105" s="18" t="str">
        <f aca="false">IFERROR(MID(INDEX(Patterns!$F$5:$F$31,MATCH($B$5&amp;"|C",Patterns!$A$5:$A$31,0)),MOD($A105-$B$6,INDEX(Patterns!$D$5:$D$31,MATCH($B$5&amp;"|C",Patterns!$A$5:$A$31,0)))+1,1),"-")</f>
        <v>N</v>
      </c>
      <c r="F105" s="18" t="str">
        <f aca="false">IFERROR(MID(INDEX(Patterns!$F$5:$F$31,MATCH($B$5&amp;"|D",Patterns!$A$5:$A$31,0)),MOD($A105-$B$6,INDEX(Patterns!$D$5:$D$31,MATCH($B$5&amp;"|D",Patterns!$A$5:$A$31,0)))+1,1),"-")</f>
        <v>-</v>
      </c>
      <c r="G105" s="18" t="str">
        <f aca="false">TRIM(IF(C105="D","A ","")&amp;IF(D105="D","B ","")&amp;IF(E105="D","C ","")&amp;IF(F105="D","D ",""))</f>
        <v>A</v>
      </c>
      <c r="H105" s="18" t="str">
        <f aca="false">TRIM(IF(C105="E","A ","")&amp;IF(D105="E","B ","")&amp;IF(E105="E","C ","")&amp;IF(F105="E","D ",""))</f>
        <v/>
      </c>
      <c r="I105" s="18" t="str">
        <f aca="false">TRIM(IF(C105="N","A ","")&amp;IF(D105="N","B ","")&amp;IF(E105="N","C ","")&amp;IF(F105="N","D ",""))</f>
        <v>C</v>
      </c>
      <c r="J105" s="18" t="str">
        <f aca="false">IF(AND(COUNTIF(C105:F105,"D")=1,COUNTIF(C105:F105,"N")=1,OR($B$9=12,COUNTIF(C105:F105,"E")=1)),"Covered","Check")</f>
        <v>Covered</v>
      </c>
    </row>
    <row r="106" customFormat="false" ht="15" hidden="false" customHeight="false" outlineLevel="0" collapsed="false">
      <c r="A106" s="16" t="n">
        <f aca="false">A105+1</f>
        <v>46419</v>
      </c>
      <c r="B106" s="17" t="str">
        <f aca="false">TEXT(A106,"ddd")</f>
        <v>Mon</v>
      </c>
      <c r="C106" s="18" t="str">
        <f aca="false">IFERROR(MID(INDEX(Patterns!$F$5:$F$31,MATCH($B$5&amp;"|A",Patterns!$A$5:$A$31,0)),MOD($A106-$B$6,INDEX(Patterns!$D$5:$D$31,MATCH($B$5&amp;"|A",Patterns!$A$5:$A$31,0)))+1,1),"-")</f>
        <v>-</v>
      </c>
      <c r="D106" s="18" t="str">
        <f aca="false">IFERROR(MID(INDEX(Patterns!$F$5:$F$31,MATCH($B$5&amp;"|B",Patterns!$A$5:$A$31,0)),MOD($A106-$B$6,INDEX(Patterns!$D$5:$D$31,MATCH($B$5&amp;"|B",Patterns!$A$5:$A$31,0)))+1,1),"-")</f>
        <v>D</v>
      </c>
      <c r="E106" s="18" t="str">
        <f aca="false">IFERROR(MID(INDEX(Patterns!$F$5:$F$31,MATCH($B$5&amp;"|C",Patterns!$A$5:$A$31,0)),MOD($A106-$B$6,INDEX(Patterns!$D$5:$D$31,MATCH($B$5&amp;"|C",Patterns!$A$5:$A$31,0)))+1,1),"-")</f>
        <v>-</v>
      </c>
      <c r="F106" s="18" t="str">
        <f aca="false">IFERROR(MID(INDEX(Patterns!$F$5:$F$31,MATCH($B$5&amp;"|D",Patterns!$A$5:$A$31,0)),MOD($A106-$B$6,INDEX(Patterns!$D$5:$D$31,MATCH($B$5&amp;"|D",Patterns!$A$5:$A$31,0)))+1,1),"-")</f>
        <v>N</v>
      </c>
      <c r="G106" s="18" t="str">
        <f aca="false">TRIM(IF(C106="D","A ","")&amp;IF(D106="D","B ","")&amp;IF(E106="D","C ","")&amp;IF(F106="D","D ",""))</f>
        <v>B</v>
      </c>
      <c r="H106" s="18" t="str">
        <f aca="false">TRIM(IF(C106="E","A ","")&amp;IF(D106="E","B ","")&amp;IF(E106="E","C ","")&amp;IF(F106="E","D ",""))</f>
        <v/>
      </c>
      <c r="I106" s="18" t="str">
        <f aca="false">TRIM(IF(C106="N","A ","")&amp;IF(D106="N","B ","")&amp;IF(E106="N","C ","")&amp;IF(F106="N","D ",""))</f>
        <v>D</v>
      </c>
      <c r="J106" s="18" t="str">
        <f aca="false">IF(AND(COUNTIF(C106:F106,"D")=1,COUNTIF(C106:F106,"N")=1,OR($B$9=12,COUNTIF(C106:F106,"E")=1)),"Covered","Check")</f>
        <v>Covered</v>
      </c>
    </row>
    <row r="107" customFormat="false" ht="15" hidden="false" customHeight="false" outlineLevel="0" collapsed="false">
      <c r="A107" s="16" t="n">
        <f aca="false">A106+1</f>
        <v>46420</v>
      </c>
      <c r="B107" s="17" t="str">
        <f aca="false">TEXT(A107,"ddd")</f>
        <v>Tue</v>
      </c>
      <c r="C107" s="18" t="str">
        <f aca="false">IFERROR(MID(INDEX(Patterns!$F$5:$F$31,MATCH($B$5&amp;"|A",Patterns!$A$5:$A$31,0)),MOD($A107-$B$6,INDEX(Patterns!$D$5:$D$31,MATCH($B$5&amp;"|A",Patterns!$A$5:$A$31,0)))+1,1),"-")</f>
        <v>-</v>
      </c>
      <c r="D107" s="18" t="str">
        <f aca="false">IFERROR(MID(INDEX(Patterns!$F$5:$F$31,MATCH($B$5&amp;"|B",Patterns!$A$5:$A$31,0)),MOD($A107-$B$6,INDEX(Patterns!$D$5:$D$31,MATCH($B$5&amp;"|B",Patterns!$A$5:$A$31,0)))+1,1),"-")</f>
        <v>D</v>
      </c>
      <c r="E107" s="18" t="str">
        <f aca="false">IFERROR(MID(INDEX(Patterns!$F$5:$F$31,MATCH($B$5&amp;"|C",Patterns!$A$5:$A$31,0)),MOD($A107-$B$6,INDEX(Patterns!$D$5:$D$31,MATCH($B$5&amp;"|C",Patterns!$A$5:$A$31,0)))+1,1),"-")</f>
        <v>-</v>
      </c>
      <c r="F107" s="18" t="str">
        <f aca="false">IFERROR(MID(INDEX(Patterns!$F$5:$F$31,MATCH($B$5&amp;"|D",Patterns!$A$5:$A$31,0)),MOD($A107-$B$6,INDEX(Patterns!$D$5:$D$31,MATCH($B$5&amp;"|D",Patterns!$A$5:$A$31,0)))+1,1),"-")</f>
        <v>N</v>
      </c>
      <c r="G107" s="18" t="str">
        <f aca="false">TRIM(IF(C107="D","A ","")&amp;IF(D107="D","B ","")&amp;IF(E107="D","C ","")&amp;IF(F107="D","D ",""))</f>
        <v>B</v>
      </c>
      <c r="H107" s="18" t="str">
        <f aca="false">TRIM(IF(C107="E","A ","")&amp;IF(D107="E","B ","")&amp;IF(E107="E","C ","")&amp;IF(F107="E","D ",""))</f>
        <v/>
      </c>
      <c r="I107" s="18" t="str">
        <f aca="false">TRIM(IF(C107="N","A ","")&amp;IF(D107="N","B ","")&amp;IF(E107="N","C ","")&amp;IF(F107="N","D ",""))</f>
        <v>D</v>
      </c>
      <c r="J107" s="18" t="str">
        <f aca="false">IF(AND(COUNTIF(C107:F107,"D")=1,COUNTIF(C107:F107,"N")=1,OR($B$9=12,COUNTIF(C107:F107,"E")=1)),"Covered","Check")</f>
        <v>Covered</v>
      </c>
    </row>
    <row r="108" customFormat="false" ht="15" hidden="false" customHeight="false" outlineLevel="0" collapsed="false">
      <c r="A108" s="16" t="n">
        <f aca="false">A107+1</f>
        <v>46421</v>
      </c>
      <c r="B108" s="17" t="str">
        <f aca="false">TEXT(A108,"ddd")</f>
        <v>Wed</v>
      </c>
      <c r="C108" s="18" t="str">
        <f aca="false">IFERROR(MID(INDEX(Patterns!$F$5:$F$31,MATCH($B$5&amp;"|A",Patterns!$A$5:$A$31,0)),MOD($A108-$B$6,INDEX(Patterns!$D$5:$D$31,MATCH($B$5&amp;"|A",Patterns!$A$5:$A$31,0)))+1,1),"-")</f>
        <v>D</v>
      </c>
      <c r="D108" s="18" t="str">
        <f aca="false">IFERROR(MID(INDEX(Patterns!$F$5:$F$31,MATCH($B$5&amp;"|B",Patterns!$A$5:$A$31,0)),MOD($A108-$B$6,INDEX(Patterns!$D$5:$D$31,MATCH($B$5&amp;"|B",Patterns!$A$5:$A$31,0)))+1,1),"-")</f>
        <v>-</v>
      </c>
      <c r="E108" s="18" t="str">
        <f aca="false">IFERROR(MID(INDEX(Patterns!$F$5:$F$31,MATCH($B$5&amp;"|C",Patterns!$A$5:$A$31,0)),MOD($A108-$B$6,INDEX(Patterns!$D$5:$D$31,MATCH($B$5&amp;"|C",Patterns!$A$5:$A$31,0)))+1,1),"-")</f>
        <v>N</v>
      </c>
      <c r="F108" s="18" t="str">
        <f aca="false">IFERROR(MID(INDEX(Patterns!$F$5:$F$31,MATCH($B$5&amp;"|D",Patterns!$A$5:$A$31,0)),MOD($A108-$B$6,INDEX(Patterns!$D$5:$D$31,MATCH($B$5&amp;"|D",Patterns!$A$5:$A$31,0)))+1,1),"-")</f>
        <v>-</v>
      </c>
      <c r="G108" s="18" t="str">
        <f aca="false">TRIM(IF(C108="D","A ","")&amp;IF(D108="D","B ","")&amp;IF(E108="D","C ","")&amp;IF(F108="D","D ",""))</f>
        <v>A</v>
      </c>
      <c r="H108" s="18" t="str">
        <f aca="false">TRIM(IF(C108="E","A ","")&amp;IF(D108="E","B ","")&amp;IF(E108="E","C ","")&amp;IF(F108="E","D ",""))</f>
        <v/>
      </c>
      <c r="I108" s="18" t="str">
        <f aca="false">TRIM(IF(C108="N","A ","")&amp;IF(D108="N","B ","")&amp;IF(E108="N","C ","")&amp;IF(F108="N","D ",""))</f>
        <v>C</v>
      </c>
      <c r="J108" s="18" t="str">
        <f aca="false">IF(AND(COUNTIF(C108:F108,"D")=1,COUNTIF(C108:F108,"N")=1,OR($B$9=12,COUNTIF(C108:F108,"E")=1)),"Covered","Check")</f>
        <v>Covered</v>
      </c>
    </row>
    <row r="109" customFormat="false" ht="15" hidden="false" customHeight="false" outlineLevel="0" collapsed="false">
      <c r="A109" s="16" t="n">
        <f aca="false">A108+1</f>
        <v>46422</v>
      </c>
      <c r="B109" s="17" t="str">
        <f aca="false">TEXT(A109,"ddd")</f>
        <v>Thu</v>
      </c>
      <c r="C109" s="18" t="str">
        <f aca="false">IFERROR(MID(INDEX(Patterns!$F$5:$F$31,MATCH($B$5&amp;"|A",Patterns!$A$5:$A$31,0)),MOD($A109-$B$6,INDEX(Patterns!$D$5:$D$31,MATCH($B$5&amp;"|A",Patterns!$A$5:$A$31,0)))+1,1),"-")</f>
        <v>D</v>
      </c>
      <c r="D109" s="18" t="str">
        <f aca="false">IFERROR(MID(INDEX(Patterns!$F$5:$F$31,MATCH($B$5&amp;"|B",Patterns!$A$5:$A$31,0)),MOD($A109-$B$6,INDEX(Patterns!$D$5:$D$31,MATCH($B$5&amp;"|B",Patterns!$A$5:$A$31,0)))+1,1),"-")</f>
        <v>-</v>
      </c>
      <c r="E109" s="18" t="str">
        <f aca="false">IFERROR(MID(INDEX(Patterns!$F$5:$F$31,MATCH($B$5&amp;"|C",Patterns!$A$5:$A$31,0)),MOD($A109-$B$6,INDEX(Patterns!$D$5:$D$31,MATCH($B$5&amp;"|C",Patterns!$A$5:$A$31,0)))+1,1),"-")</f>
        <v>N</v>
      </c>
      <c r="F109" s="18" t="str">
        <f aca="false">IFERROR(MID(INDEX(Patterns!$F$5:$F$31,MATCH($B$5&amp;"|D",Patterns!$A$5:$A$31,0)),MOD($A109-$B$6,INDEX(Patterns!$D$5:$D$31,MATCH($B$5&amp;"|D",Patterns!$A$5:$A$31,0)))+1,1),"-")</f>
        <v>-</v>
      </c>
      <c r="G109" s="18" t="str">
        <f aca="false">TRIM(IF(C109="D","A ","")&amp;IF(D109="D","B ","")&amp;IF(E109="D","C ","")&amp;IF(F109="D","D ",""))</f>
        <v>A</v>
      </c>
      <c r="H109" s="18" t="str">
        <f aca="false">TRIM(IF(C109="E","A ","")&amp;IF(D109="E","B ","")&amp;IF(E109="E","C ","")&amp;IF(F109="E","D ",""))</f>
        <v/>
      </c>
      <c r="I109" s="18" t="str">
        <f aca="false">TRIM(IF(C109="N","A ","")&amp;IF(D109="N","B ","")&amp;IF(E109="N","C ","")&amp;IF(F109="N","D ",""))</f>
        <v>C</v>
      </c>
      <c r="J109" s="18" t="str">
        <f aca="false">IF(AND(COUNTIF(C109:F109,"D")=1,COUNTIF(C109:F109,"N")=1,OR($B$9=12,COUNTIF(C109:F109,"E")=1)),"Covered","Check")</f>
        <v>Covered</v>
      </c>
    </row>
    <row r="110" customFormat="false" ht="15" hidden="false" customHeight="false" outlineLevel="0" collapsed="false">
      <c r="A110" s="16" t="n">
        <f aca="false">A109+1</f>
        <v>46423</v>
      </c>
      <c r="B110" s="17" t="str">
        <f aca="false">TEXT(A110,"ddd")</f>
        <v>Fri</v>
      </c>
      <c r="C110" s="18" t="str">
        <f aca="false">IFERROR(MID(INDEX(Patterns!$F$5:$F$31,MATCH($B$5&amp;"|A",Patterns!$A$5:$A$31,0)),MOD($A110-$B$6,INDEX(Patterns!$D$5:$D$31,MATCH($B$5&amp;"|A",Patterns!$A$5:$A$31,0)))+1,1),"-")</f>
        <v>-</v>
      </c>
      <c r="D110" s="18" t="str">
        <f aca="false">IFERROR(MID(INDEX(Patterns!$F$5:$F$31,MATCH($B$5&amp;"|B",Patterns!$A$5:$A$31,0)),MOD($A110-$B$6,INDEX(Patterns!$D$5:$D$31,MATCH($B$5&amp;"|B",Patterns!$A$5:$A$31,0)))+1,1),"-")</f>
        <v>D</v>
      </c>
      <c r="E110" s="18" t="str">
        <f aca="false">IFERROR(MID(INDEX(Patterns!$F$5:$F$31,MATCH($B$5&amp;"|C",Patterns!$A$5:$A$31,0)),MOD($A110-$B$6,INDEX(Patterns!$D$5:$D$31,MATCH($B$5&amp;"|C",Patterns!$A$5:$A$31,0)))+1,1),"-")</f>
        <v>-</v>
      </c>
      <c r="F110" s="18" t="str">
        <f aca="false">IFERROR(MID(INDEX(Patterns!$F$5:$F$31,MATCH($B$5&amp;"|D",Patterns!$A$5:$A$31,0)),MOD($A110-$B$6,INDEX(Patterns!$D$5:$D$31,MATCH($B$5&amp;"|D",Patterns!$A$5:$A$31,0)))+1,1),"-")</f>
        <v>N</v>
      </c>
      <c r="G110" s="18" t="str">
        <f aca="false">TRIM(IF(C110="D","A ","")&amp;IF(D110="D","B ","")&amp;IF(E110="D","C ","")&amp;IF(F110="D","D ",""))</f>
        <v>B</v>
      </c>
      <c r="H110" s="18" t="str">
        <f aca="false">TRIM(IF(C110="E","A ","")&amp;IF(D110="E","B ","")&amp;IF(E110="E","C ","")&amp;IF(F110="E","D ",""))</f>
        <v/>
      </c>
      <c r="I110" s="18" t="str">
        <f aca="false">TRIM(IF(C110="N","A ","")&amp;IF(D110="N","B ","")&amp;IF(E110="N","C ","")&amp;IF(F110="N","D ",""))</f>
        <v>D</v>
      </c>
      <c r="J110" s="18" t="str">
        <f aca="false">IF(AND(COUNTIF(C110:F110,"D")=1,COUNTIF(C110:F110,"N")=1,OR($B$9=12,COUNTIF(C110:F110,"E")=1)),"Covered","Check")</f>
        <v>Covered</v>
      </c>
    </row>
    <row r="111" customFormat="false" ht="15" hidden="false" customHeight="false" outlineLevel="0" collapsed="false">
      <c r="A111" s="16" t="n">
        <f aca="false">A110+1</f>
        <v>46424</v>
      </c>
      <c r="B111" s="17" t="str">
        <f aca="false">TEXT(A111,"ddd")</f>
        <v>Sat</v>
      </c>
      <c r="C111" s="18" t="str">
        <f aca="false">IFERROR(MID(INDEX(Patterns!$F$5:$F$31,MATCH($B$5&amp;"|A",Patterns!$A$5:$A$31,0)),MOD($A111-$B$6,INDEX(Patterns!$D$5:$D$31,MATCH($B$5&amp;"|A",Patterns!$A$5:$A$31,0)))+1,1),"-")</f>
        <v>-</v>
      </c>
      <c r="D111" s="18" t="str">
        <f aca="false">IFERROR(MID(INDEX(Patterns!$F$5:$F$31,MATCH($B$5&amp;"|B",Patterns!$A$5:$A$31,0)),MOD($A111-$B$6,INDEX(Patterns!$D$5:$D$31,MATCH($B$5&amp;"|B",Patterns!$A$5:$A$31,0)))+1,1),"-")</f>
        <v>D</v>
      </c>
      <c r="E111" s="18" t="str">
        <f aca="false">IFERROR(MID(INDEX(Patterns!$F$5:$F$31,MATCH($B$5&amp;"|C",Patterns!$A$5:$A$31,0)),MOD($A111-$B$6,INDEX(Patterns!$D$5:$D$31,MATCH($B$5&amp;"|C",Patterns!$A$5:$A$31,0)))+1,1),"-")</f>
        <v>-</v>
      </c>
      <c r="F111" s="18" t="str">
        <f aca="false">IFERROR(MID(INDEX(Patterns!$F$5:$F$31,MATCH($B$5&amp;"|D",Patterns!$A$5:$A$31,0)),MOD($A111-$B$6,INDEX(Patterns!$D$5:$D$31,MATCH($B$5&amp;"|D",Patterns!$A$5:$A$31,0)))+1,1),"-")</f>
        <v>N</v>
      </c>
      <c r="G111" s="18" t="str">
        <f aca="false">TRIM(IF(C111="D","A ","")&amp;IF(D111="D","B ","")&amp;IF(E111="D","C ","")&amp;IF(F111="D","D ",""))</f>
        <v>B</v>
      </c>
      <c r="H111" s="18" t="str">
        <f aca="false">TRIM(IF(C111="E","A ","")&amp;IF(D111="E","B ","")&amp;IF(E111="E","C ","")&amp;IF(F111="E","D ",""))</f>
        <v/>
      </c>
      <c r="I111" s="18" t="str">
        <f aca="false">TRIM(IF(C111="N","A ","")&amp;IF(D111="N","B ","")&amp;IF(E111="N","C ","")&amp;IF(F111="N","D ",""))</f>
        <v>D</v>
      </c>
      <c r="J111" s="18" t="str">
        <f aca="false">IF(AND(COUNTIF(C111:F111,"D")=1,COUNTIF(C111:F111,"N")=1,OR($B$9=12,COUNTIF(C111:F111,"E")=1)),"Covered","Check")</f>
        <v>Covered</v>
      </c>
    </row>
    <row r="112" customFormat="false" ht="15" hidden="false" customHeight="false" outlineLevel="0" collapsed="false">
      <c r="A112" s="16" t="n">
        <f aca="false">A111+1</f>
        <v>46425</v>
      </c>
      <c r="B112" s="17" t="str">
        <f aca="false">TEXT(A112,"ddd")</f>
        <v>Sun</v>
      </c>
      <c r="C112" s="18" t="str">
        <f aca="false">IFERROR(MID(INDEX(Patterns!$F$5:$F$31,MATCH($B$5&amp;"|A",Patterns!$A$5:$A$31,0)),MOD($A112-$B$6,INDEX(Patterns!$D$5:$D$31,MATCH($B$5&amp;"|A",Patterns!$A$5:$A$31,0)))+1,1),"-")</f>
        <v>-</v>
      </c>
      <c r="D112" s="18" t="str">
        <f aca="false">IFERROR(MID(INDEX(Patterns!$F$5:$F$31,MATCH($B$5&amp;"|B",Patterns!$A$5:$A$31,0)),MOD($A112-$B$6,INDEX(Patterns!$D$5:$D$31,MATCH($B$5&amp;"|B",Patterns!$A$5:$A$31,0)))+1,1),"-")</f>
        <v>D</v>
      </c>
      <c r="E112" s="18" t="str">
        <f aca="false">IFERROR(MID(INDEX(Patterns!$F$5:$F$31,MATCH($B$5&amp;"|C",Patterns!$A$5:$A$31,0)),MOD($A112-$B$6,INDEX(Patterns!$D$5:$D$31,MATCH($B$5&amp;"|C",Patterns!$A$5:$A$31,0)))+1,1),"-")</f>
        <v>-</v>
      </c>
      <c r="F112" s="18" t="str">
        <f aca="false">IFERROR(MID(INDEX(Patterns!$F$5:$F$31,MATCH($B$5&amp;"|D",Patterns!$A$5:$A$31,0)),MOD($A112-$B$6,INDEX(Patterns!$D$5:$D$31,MATCH($B$5&amp;"|D",Patterns!$A$5:$A$31,0)))+1,1),"-")</f>
        <v>N</v>
      </c>
      <c r="G112" s="18" t="str">
        <f aca="false">TRIM(IF(C112="D","A ","")&amp;IF(D112="D","B ","")&amp;IF(E112="D","C ","")&amp;IF(F112="D","D ",""))</f>
        <v>B</v>
      </c>
      <c r="H112" s="18" t="str">
        <f aca="false">TRIM(IF(C112="E","A ","")&amp;IF(D112="E","B ","")&amp;IF(E112="E","C ","")&amp;IF(F112="E","D ",""))</f>
        <v/>
      </c>
      <c r="I112" s="18" t="str">
        <f aca="false">TRIM(IF(C112="N","A ","")&amp;IF(D112="N","B ","")&amp;IF(E112="N","C ","")&amp;IF(F112="N","D ",""))</f>
        <v>D</v>
      </c>
      <c r="J112" s="18" t="str">
        <f aca="false">IF(AND(COUNTIF(C112:F112,"D")=1,COUNTIF(C112:F112,"N")=1,OR($B$9=12,COUNTIF(C112:F112,"E")=1)),"Covered","Check")</f>
        <v>Covered</v>
      </c>
    </row>
    <row r="113" customFormat="false" ht="15" hidden="false" customHeight="false" outlineLevel="0" collapsed="false">
      <c r="A113" s="16" t="n">
        <f aca="false">A112+1</f>
        <v>46426</v>
      </c>
      <c r="B113" s="17" t="str">
        <f aca="false">TEXT(A113,"ddd")</f>
        <v>Mon</v>
      </c>
      <c r="C113" s="18" t="str">
        <f aca="false">IFERROR(MID(INDEX(Patterns!$F$5:$F$31,MATCH($B$5&amp;"|A",Patterns!$A$5:$A$31,0)),MOD($A113-$B$6,INDEX(Patterns!$D$5:$D$31,MATCH($B$5&amp;"|A",Patterns!$A$5:$A$31,0)))+1,1),"-")</f>
        <v>D</v>
      </c>
      <c r="D113" s="18" t="str">
        <f aca="false">IFERROR(MID(INDEX(Patterns!$F$5:$F$31,MATCH($B$5&amp;"|B",Patterns!$A$5:$A$31,0)),MOD($A113-$B$6,INDEX(Patterns!$D$5:$D$31,MATCH($B$5&amp;"|B",Patterns!$A$5:$A$31,0)))+1,1),"-")</f>
        <v>-</v>
      </c>
      <c r="E113" s="18" t="str">
        <f aca="false">IFERROR(MID(INDEX(Patterns!$F$5:$F$31,MATCH($B$5&amp;"|C",Patterns!$A$5:$A$31,0)),MOD($A113-$B$6,INDEX(Patterns!$D$5:$D$31,MATCH($B$5&amp;"|C",Patterns!$A$5:$A$31,0)))+1,1),"-")</f>
        <v>N</v>
      </c>
      <c r="F113" s="18" t="str">
        <f aca="false">IFERROR(MID(INDEX(Patterns!$F$5:$F$31,MATCH($B$5&amp;"|D",Patterns!$A$5:$A$31,0)),MOD($A113-$B$6,INDEX(Patterns!$D$5:$D$31,MATCH($B$5&amp;"|D",Patterns!$A$5:$A$31,0)))+1,1),"-")</f>
        <v>-</v>
      </c>
      <c r="G113" s="18" t="str">
        <f aca="false">TRIM(IF(C113="D","A ","")&amp;IF(D113="D","B ","")&amp;IF(E113="D","C ","")&amp;IF(F113="D","D ",""))</f>
        <v>A</v>
      </c>
      <c r="H113" s="18" t="str">
        <f aca="false">TRIM(IF(C113="E","A ","")&amp;IF(D113="E","B ","")&amp;IF(E113="E","C ","")&amp;IF(F113="E","D ",""))</f>
        <v/>
      </c>
      <c r="I113" s="18" t="str">
        <f aca="false">TRIM(IF(C113="N","A ","")&amp;IF(D113="N","B ","")&amp;IF(E113="N","C ","")&amp;IF(F113="N","D ",""))</f>
        <v>C</v>
      </c>
      <c r="J113" s="18" t="str">
        <f aca="false">IF(AND(COUNTIF(C113:F113,"D")=1,COUNTIF(C113:F113,"N")=1,OR($B$9=12,COUNTIF(C113:F113,"E")=1)),"Covered","Check")</f>
        <v>Covered</v>
      </c>
    </row>
    <row r="114" customFormat="false" ht="15" hidden="false" customHeight="false" outlineLevel="0" collapsed="false">
      <c r="A114" s="16" t="n">
        <f aca="false">A113+1</f>
        <v>46427</v>
      </c>
      <c r="B114" s="17" t="str">
        <f aca="false">TEXT(A114,"ddd")</f>
        <v>Tue</v>
      </c>
      <c r="C114" s="18" t="str">
        <f aca="false">IFERROR(MID(INDEX(Patterns!$F$5:$F$31,MATCH($B$5&amp;"|A",Patterns!$A$5:$A$31,0)),MOD($A114-$B$6,INDEX(Patterns!$D$5:$D$31,MATCH($B$5&amp;"|A",Patterns!$A$5:$A$31,0)))+1,1),"-")</f>
        <v>D</v>
      </c>
      <c r="D114" s="18" t="str">
        <f aca="false">IFERROR(MID(INDEX(Patterns!$F$5:$F$31,MATCH($B$5&amp;"|B",Patterns!$A$5:$A$31,0)),MOD($A114-$B$6,INDEX(Patterns!$D$5:$D$31,MATCH($B$5&amp;"|B",Patterns!$A$5:$A$31,0)))+1,1),"-")</f>
        <v>-</v>
      </c>
      <c r="E114" s="18" t="str">
        <f aca="false">IFERROR(MID(INDEX(Patterns!$F$5:$F$31,MATCH($B$5&amp;"|C",Patterns!$A$5:$A$31,0)),MOD($A114-$B$6,INDEX(Patterns!$D$5:$D$31,MATCH($B$5&amp;"|C",Patterns!$A$5:$A$31,0)))+1,1),"-")</f>
        <v>N</v>
      </c>
      <c r="F114" s="18" t="str">
        <f aca="false">IFERROR(MID(INDEX(Patterns!$F$5:$F$31,MATCH($B$5&amp;"|D",Patterns!$A$5:$A$31,0)),MOD($A114-$B$6,INDEX(Patterns!$D$5:$D$31,MATCH($B$5&amp;"|D",Patterns!$A$5:$A$31,0)))+1,1),"-")</f>
        <v>-</v>
      </c>
      <c r="G114" s="18" t="str">
        <f aca="false">TRIM(IF(C114="D","A ","")&amp;IF(D114="D","B ","")&amp;IF(E114="D","C ","")&amp;IF(F114="D","D ",""))</f>
        <v>A</v>
      </c>
      <c r="H114" s="18" t="str">
        <f aca="false">TRIM(IF(C114="E","A ","")&amp;IF(D114="E","B ","")&amp;IF(E114="E","C ","")&amp;IF(F114="E","D ",""))</f>
        <v/>
      </c>
      <c r="I114" s="18" t="str">
        <f aca="false">TRIM(IF(C114="N","A ","")&amp;IF(D114="N","B ","")&amp;IF(E114="N","C ","")&amp;IF(F114="N","D ",""))</f>
        <v>C</v>
      </c>
      <c r="J114" s="18" t="str">
        <f aca="false">IF(AND(COUNTIF(C114:F114,"D")=1,COUNTIF(C114:F114,"N")=1,OR($B$9=12,COUNTIF(C114:F114,"E")=1)),"Covered","Check")</f>
        <v>Covered</v>
      </c>
    </row>
    <row r="115" customFormat="false" ht="15" hidden="false" customHeight="false" outlineLevel="0" collapsed="false">
      <c r="A115" s="16" t="n">
        <f aca="false">A114+1</f>
        <v>46428</v>
      </c>
      <c r="B115" s="17" t="str">
        <f aca="false">TEXT(A115,"ddd")</f>
        <v>Wed</v>
      </c>
      <c r="C115" s="18" t="str">
        <f aca="false">IFERROR(MID(INDEX(Patterns!$F$5:$F$31,MATCH($B$5&amp;"|A",Patterns!$A$5:$A$31,0)),MOD($A115-$B$6,INDEX(Patterns!$D$5:$D$31,MATCH($B$5&amp;"|A",Patterns!$A$5:$A$31,0)))+1,1),"-")</f>
        <v>-</v>
      </c>
      <c r="D115" s="18" t="str">
        <f aca="false">IFERROR(MID(INDEX(Patterns!$F$5:$F$31,MATCH($B$5&amp;"|B",Patterns!$A$5:$A$31,0)),MOD($A115-$B$6,INDEX(Patterns!$D$5:$D$31,MATCH($B$5&amp;"|B",Patterns!$A$5:$A$31,0)))+1,1),"-")</f>
        <v>D</v>
      </c>
      <c r="E115" s="18" t="str">
        <f aca="false">IFERROR(MID(INDEX(Patterns!$F$5:$F$31,MATCH($B$5&amp;"|C",Patterns!$A$5:$A$31,0)),MOD($A115-$B$6,INDEX(Patterns!$D$5:$D$31,MATCH($B$5&amp;"|C",Patterns!$A$5:$A$31,0)))+1,1),"-")</f>
        <v>-</v>
      </c>
      <c r="F115" s="18" t="str">
        <f aca="false">IFERROR(MID(INDEX(Patterns!$F$5:$F$31,MATCH($B$5&amp;"|D",Patterns!$A$5:$A$31,0)),MOD($A115-$B$6,INDEX(Patterns!$D$5:$D$31,MATCH($B$5&amp;"|D",Patterns!$A$5:$A$31,0)))+1,1),"-")</f>
        <v>N</v>
      </c>
      <c r="G115" s="18" t="str">
        <f aca="false">TRIM(IF(C115="D","A ","")&amp;IF(D115="D","B ","")&amp;IF(E115="D","C ","")&amp;IF(F115="D","D ",""))</f>
        <v>B</v>
      </c>
      <c r="H115" s="18" t="str">
        <f aca="false">TRIM(IF(C115="E","A ","")&amp;IF(D115="E","B ","")&amp;IF(E115="E","C ","")&amp;IF(F115="E","D ",""))</f>
        <v/>
      </c>
      <c r="I115" s="18" t="str">
        <f aca="false">TRIM(IF(C115="N","A ","")&amp;IF(D115="N","B ","")&amp;IF(E115="N","C ","")&amp;IF(F115="N","D ",""))</f>
        <v>D</v>
      </c>
      <c r="J115" s="18" t="str">
        <f aca="false">IF(AND(COUNTIF(C115:F115,"D")=1,COUNTIF(C115:F115,"N")=1,OR($B$9=12,COUNTIF(C115:F115,"E")=1)),"Covered","Check")</f>
        <v>Covered</v>
      </c>
    </row>
    <row r="116" customFormat="false" ht="15" hidden="false" customHeight="false" outlineLevel="0" collapsed="false">
      <c r="A116" s="16" t="n">
        <f aca="false">A115+1</f>
        <v>46429</v>
      </c>
      <c r="B116" s="17" t="str">
        <f aca="false">TEXT(A116,"ddd")</f>
        <v>Thu</v>
      </c>
      <c r="C116" s="18" t="str">
        <f aca="false">IFERROR(MID(INDEX(Patterns!$F$5:$F$31,MATCH($B$5&amp;"|A",Patterns!$A$5:$A$31,0)),MOD($A116-$B$6,INDEX(Patterns!$D$5:$D$31,MATCH($B$5&amp;"|A",Patterns!$A$5:$A$31,0)))+1,1),"-")</f>
        <v>-</v>
      </c>
      <c r="D116" s="18" t="str">
        <f aca="false">IFERROR(MID(INDEX(Patterns!$F$5:$F$31,MATCH($B$5&amp;"|B",Patterns!$A$5:$A$31,0)),MOD($A116-$B$6,INDEX(Patterns!$D$5:$D$31,MATCH($B$5&amp;"|B",Patterns!$A$5:$A$31,0)))+1,1),"-")</f>
        <v>D</v>
      </c>
      <c r="E116" s="18" t="str">
        <f aca="false">IFERROR(MID(INDEX(Patterns!$F$5:$F$31,MATCH($B$5&amp;"|C",Patterns!$A$5:$A$31,0)),MOD($A116-$B$6,INDEX(Patterns!$D$5:$D$31,MATCH($B$5&amp;"|C",Patterns!$A$5:$A$31,0)))+1,1),"-")</f>
        <v>-</v>
      </c>
      <c r="F116" s="18" t="str">
        <f aca="false">IFERROR(MID(INDEX(Patterns!$F$5:$F$31,MATCH($B$5&amp;"|D",Patterns!$A$5:$A$31,0)),MOD($A116-$B$6,INDEX(Patterns!$D$5:$D$31,MATCH($B$5&amp;"|D",Patterns!$A$5:$A$31,0)))+1,1),"-")</f>
        <v>N</v>
      </c>
      <c r="G116" s="18" t="str">
        <f aca="false">TRIM(IF(C116="D","A ","")&amp;IF(D116="D","B ","")&amp;IF(E116="D","C ","")&amp;IF(F116="D","D ",""))</f>
        <v>B</v>
      </c>
      <c r="H116" s="18" t="str">
        <f aca="false">TRIM(IF(C116="E","A ","")&amp;IF(D116="E","B ","")&amp;IF(E116="E","C ","")&amp;IF(F116="E","D ",""))</f>
        <v/>
      </c>
      <c r="I116" s="18" t="str">
        <f aca="false">TRIM(IF(C116="N","A ","")&amp;IF(D116="N","B ","")&amp;IF(E116="N","C ","")&amp;IF(F116="N","D ",""))</f>
        <v>D</v>
      </c>
      <c r="J116" s="18" t="str">
        <f aca="false">IF(AND(COUNTIF(C116:F116,"D")=1,COUNTIF(C116:F116,"N")=1,OR($B$9=12,COUNTIF(C116:F116,"E")=1)),"Covered","Check")</f>
        <v>Covered</v>
      </c>
    </row>
    <row r="117" customFormat="false" ht="15" hidden="false" customHeight="false" outlineLevel="0" collapsed="false">
      <c r="A117" s="16" t="n">
        <f aca="false">A116+1</f>
        <v>46430</v>
      </c>
      <c r="B117" s="17" t="str">
        <f aca="false">TEXT(A117,"ddd")</f>
        <v>Fri</v>
      </c>
      <c r="C117" s="18" t="str">
        <f aca="false">IFERROR(MID(INDEX(Patterns!$F$5:$F$31,MATCH($B$5&amp;"|A",Patterns!$A$5:$A$31,0)),MOD($A117-$B$6,INDEX(Patterns!$D$5:$D$31,MATCH($B$5&amp;"|A",Patterns!$A$5:$A$31,0)))+1,1),"-")</f>
        <v>D</v>
      </c>
      <c r="D117" s="18" t="str">
        <f aca="false">IFERROR(MID(INDEX(Patterns!$F$5:$F$31,MATCH($B$5&amp;"|B",Patterns!$A$5:$A$31,0)),MOD($A117-$B$6,INDEX(Patterns!$D$5:$D$31,MATCH($B$5&amp;"|B",Patterns!$A$5:$A$31,0)))+1,1),"-")</f>
        <v>-</v>
      </c>
      <c r="E117" s="18" t="str">
        <f aca="false">IFERROR(MID(INDEX(Patterns!$F$5:$F$31,MATCH($B$5&amp;"|C",Patterns!$A$5:$A$31,0)),MOD($A117-$B$6,INDEX(Patterns!$D$5:$D$31,MATCH($B$5&amp;"|C",Patterns!$A$5:$A$31,0)))+1,1),"-")</f>
        <v>N</v>
      </c>
      <c r="F117" s="18" t="str">
        <f aca="false">IFERROR(MID(INDEX(Patterns!$F$5:$F$31,MATCH($B$5&amp;"|D",Patterns!$A$5:$A$31,0)),MOD($A117-$B$6,INDEX(Patterns!$D$5:$D$31,MATCH($B$5&amp;"|D",Patterns!$A$5:$A$31,0)))+1,1),"-")</f>
        <v>-</v>
      </c>
      <c r="G117" s="18" t="str">
        <f aca="false">TRIM(IF(C117="D","A ","")&amp;IF(D117="D","B ","")&amp;IF(E117="D","C ","")&amp;IF(F117="D","D ",""))</f>
        <v>A</v>
      </c>
      <c r="H117" s="18" t="str">
        <f aca="false">TRIM(IF(C117="E","A ","")&amp;IF(D117="E","B ","")&amp;IF(E117="E","C ","")&amp;IF(F117="E","D ",""))</f>
        <v/>
      </c>
      <c r="I117" s="18" t="str">
        <f aca="false">TRIM(IF(C117="N","A ","")&amp;IF(D117="N","B ","")&amp;IF(E117="N","C ","")&amp;IF(F117="N","D ",""))</f>
        <v>C</v>
      </c>
      <c r="J117" s="18" t="str">
        <f aca="false">IF(AND(COUNTIF(C117:F117,"D")=1,COUNTIF(C117:F117,"N")=1,OR($B$9=12,COUNTIF(C117:F117,"E")=1)),"Covered","Check")</f>
        <v>Covered</v>
      </c>
    </row>
    <row r="118" customFormat="false" ht="15" hidden="false" customHeight="false" outlineLevel="0" collapsed="false">
      <c r="A118" s="16" t="n">
        <f aca="false">A117+1</f>
        <v>46431</v>
      </c>
      <c r="B118" s="17" t="str">
        <f aca="false">TEXT(A118,"ddd")</f>
        <v>Sat</v>
      </c>
      <c r="C118" s="18" t="str">
        <f aca="false">IFERROR(MID(INDEX(Patterns!$F$5:$F$31,MATCH($B$5&amp;"|A",Patterns!$A$5:$A$31,0)),MOD($A118-$B$6,INDEX(Patterns!$D$5:$D$31,MATCH($B$5&amp;"|A",Patterns!$A$5:$A$31,0)))+1,1),"-")</f>
        <v>D</v>
      </c>
      <c r="D118" s="18" t="str">
        <f aca="false">IFERROR(MID(INDEX(Patterns!$F$5:$F$31,MATCH($B$5&amp;"|B",Patterns!$A$5:$A$31,0)),MOD($A118-$B$6,INDEX(Patterns!$D$5:$D$31,MATCH($B$5&amp;"|B",Patterns!$A$5:$A$31,0)))+1,1),"-")</f>
        <v>-</v>
      </c>
      <c r="E118" s="18" t="str">
        <f aca="false">IFERROR(MID(INDEX(Patterns!$F$5:$F$31,MATCH($B$5&amp;"|C",Patterns!$A$5:$A$31,0)),MOD($A118-$B$6,INDEX(Patterns!$D$5:$D$31,MATCH($B$5&amp;"|C",Patterns!$A$5:$A$31,0)))+1,1),"-")</f>
        <v>N</v>
      </c>
      <c r="F118" s="18" t="str">
        <f aca="false">IFERROR(MID(INDEX(Patterns!$F$5:$F$31,MATCH($B$5&amp;"|D",Patterns!$A$5:$A$31,0)),MOD($A118-$B$6,INDEX(Patterns!$D$5:$D$31,MATCH($B$5&amp;"|D",Patterns!$A$5:$A$31,0)))+1,1),"-")</f>
        <v>-</v>
      </c>
      <c r="G118" s="18" t="str">
        <f aca="false">TRIM(IF(C118="D","A ","")&amp;IF(D118="D","B ","")&amp;IF(E118="D","C ","")&amp;IF(F118="D","D ",""))</f>
        <v>A</v>
      </c>
      <c r="H118" s="18" t="str">
        <f aca="false">TRIM(IF(C118="E","A ","")&amp;IF(D118="E","B ","")&amp;IF(E118="E","C ","")&amp;IF(F118="E","D ",""))</f>
        <v/>
      </c>
      <c r="I118" s="18" t="str">
        <f aca="false">TRIM(IF(C118="N","A ","")&amp;IF(D118="N","B ","")&amp;IF(E118="N","C ","")&amp;IF(F118="N","D ",""))</f>
        <v>C</v>
      </c>
      <c r="J118" s="18" t="str">
        <f aca="false">IF(AND(COUNTIF(C118:F118,"D")=1,COUNTIF(C118:F118,"N")=1,OR($B$9=12,COUNTIF(C118:F118,"E")=1)),"Covered","Check")</f>
        <v>Covered</v>
      </c>
    </row>
    <row r="119" customFormat="false" ht="15" hidden="false" customHeight="false" outlineLevel="0" collapsed="false">
      <c r="A119" s="16" t="n">
        <f aca="false">A118+1</f>
        <v>46432</v>
      </c>
      <c r="B119" s="17" t="str">
        <f aca="false">TEXT(A119,"ddd")</f>
        <v>Sun</v>
      </c>
      <c r="C119" s="18" t="str">
        <f aca="false">IFERROR(MID(INDEX(Patterns!$F$5:$F$31,MATCH($B$5&amp;"|A",Patterns!$A$5:$A$31,0)),MOD($A119-$B$6,INDEX(Patterns!$D$5:$D$31,MATCH($B$5&amp;"|A",Patterns!$A$5:$A$31,0)))+1,1),"-")</f>
        <v>D</v>
      </c>
      <c r="D119" s="18" t="str">
        <f aca="false">IFERROR(MID(INDEX(Patterns!$F$5:$F$31,MATCH($B$5&amp;"|B",Patterns!$A$5:$A$31,0)),MOD($A119-$B$6,INDEX(Patterns!$D$5:$D$31,MATCH($B$5&amp;"|B",Patterns!$A$5:$A$31,0)))+1,1),"-")</f>
        <v>-</v>
      </c>
      <c r="E119" s="18" t="str">
        <f aca="false">IFERROR(MID(INDEX(Patterns!$F$5:$F$31,MATCH($B$5&amp;"|C",Patterns!$A$5:$A$31,0)),MOD($A119-$B$6,INDEX(Patterns!$D$5:$D$31,MATCH($B$5&amp;"|C",Patterns!$A$5:$A$31,0)))+1,1),"-")</f>
        <v>N</v>
      </c>
      <c r="F119" s="18" t="str">
        <f aca="false">IFERROR(MID(INDEX(Patterns!$F$5:$F$31,MATCH($B$5&amp;"|D",Patterns!$A$5:$A$31,0)),MOD($A119-$B$6,INDEX(Patterns!$D$5:$D$31,MATCH($B$5&amp;"|D",Patterns!$A$5:$A$31,0)))+1,1),"-")</f>
        <v>-</v>
      </c>
      <c r="G119" s="18" t="str">
        <f aca="false">TRIM(IF(C119="D","A ","")&amp;IF(D119="D","B ","")&amp;IF(E119="D","C ","")&amp;IF(F119="D","D ",""))</f>
        <v>A</v>
      </c>
      <c r="H119" s="18" t="str">
        <f aca="false">TRIM(IF(C119="E","A ","")&amp;IF(D119="E","B ","")&amp;IF(E119="E","C ","")&amp;IF(F119="E","D ",""))</f>
        <v/>
      </c>
      <c r="I119" s="18" t="str">
        <f aca="false">TRIM(IF(C119="N","A ","")&amp;IF(D119="N","B ","")&amp;IF(E119="N","C ","")&amp;IF(F119="N","D ",""))</f>
        <v>C</v>
      </c>
      <c r="J119" s="18" t="str">
        <f aca="false">IF(AND(COUNTIF(C119:F119,"D")=1,COUNTIF(C119:F119,"N")=1,OR($B$9=12,COUNTIF(C119:F119,"E")=1)),"Covered","Check")</f>
        <v>Covered</v>
      </c>
    </row>
    <row r="120" customFormat="false" ht="15" hidden="false" customHeight="false" outlineLevel="0" collapsed="false">
      <c r="A120" s="16" t="n">
        <f aca="false">A119+1</f>
        <v>46433</v>
      </c>
      <c r="B120" s="17" t="str">
        <f aca="false">TEXT(A120,"ddd")</f>
        <v>Mon</v>
      </c>
      <c r="C120" s="18" t="str">
        <f aca="false">IFERROR(MID(INDEX(Patterns!$F$5:$F$31,MATCH($B$5&amp;"|A",Patterns!$A$5:$A$31,0)),MOD($A120-$B$6,INDEX(Patterns!$D$5:$D$31,MATCH($B$5&amp;"|A",Patterns!$A$5:$A$31,0)))+1,1),"-")</f>
        <v>-</v>
      </c>
      <c r="D120" s="18" t="str">
        <f aca="false">IFERROR(MID(INDEX(Patterns!$F$5:$F$31,MATCH($B$5&amp;"|B",Patterns!$A$5:$A$31,0)),MOD($A120-$B$6,INDEX(Patterns!$D$5:$D$31,MATCH($B$5&amp;"|B",Patterns!$A$5:$A$31,0)))+1,1),"-")</f>
        <v>D</v>
      </c>
      <c r="E120" s="18" t="str">
        <f aca="false">IFERROR(MID(INDEX(Patterns!$F$5:$F$31,MATCH($B$5&amp;"|C",Patterns!$A$5:$A$31,0)),MOD($A120-$B$6,INDEX(Patterns!$D$5:$D$31,MATCH($B$5&amp;"|C",Patterns!$A$5:$A$31,0)))+1,1),"-")</f>
        <v>-</v>
      </c>
      <c r="F120" s="18" t="str">
        <f aca="false">IFERROR(MID(INDEX(Patterns!$F$5:$F$31,MATCH($B$5&amp;"|D",Patterns!$A$5:$A$31,0)),MOD($A120-$B$6,INDEX(Patterns!$D$5:$D$31,MATCH($B$5&amp;"|D",Patterns!$A$5:$A$31,0)))+1,1),"-")</f>
        <v>N</v>
      </c>
      <c r="G120" s="18" t="str">
        <f aca="false">TRIM(IF(C120="D","A ","")&amp;IF(D120="D","B ","")&amp;IF(E120="D","C ","")&amp;IF(F120="D","D ",""))</f>
        <v>B</v>
      </c>
      <c r="H120" s="18" t="str">
        <f aca="false">TRIM(IF(C120="E","A ","")&amp;IF(D120="E","B ","")&amp;IF(E120="E","C ","")&amp;IF(F120="E","D ",""))</f>
        <v/>
      </c>
      <c r="I120" s="18" t="str">
        <f aca="false">TRIM(IF(C120="N","A ","")&amp;IF(D120="N","B ","")&amp;IF(E120="N","C ","")&amp;IF(F120="N","D ",""))</f>
        <v>D</v>
      </c>
      <c r="J120" s="18" t="str">
        <f aca="false">IF(AND(COUNTIF(C120:F120,"D")=1,COUNTIF(C120:F120,"N")=1,OR($B$9=12,COUNTIF(C120:F120,"E")=1)),"Covered","Check")</f>
        <v>Covered</v>
      </c>
    </row>
    <row r="121" customFormat="false" ht="15" hidden="false" customHeight="false" outlineLevel="0" collapsed="false">
      <c r="A121" s="16" t="n">
        <f aca="false">A120+1</f>
        <v>46434</v>
      </c>
      <c r="B121" s="17" t="str">
        <f aca="false">TEXT(A121,"ddd")</f>
        <v>Tue</v>
      </c>
      <c r="C121" s="18" t="str">
        <f aca="false">IFERROR(MID(INDEX(Patterns!$F$5:$F$31,MATCH($B$5&amp;"|A",Patterns!$A$5:$A$31,0)),MOD($A121-$B$6,INDEX(Patterns!$D$5:$D$31,MATCH($B$5&amp;"|A",Patterns!$A$5:$A$31,0)))+1,1),"-")</f>
        <v>-</v>
      </c>
      <c r="D121" s="18" t="str">
        <f aca="false">IFERROR(MID(INDEX(Patterns!$F$5:$F$31,MATCH($B$5&amp;"|B",Patterns!$A$5:$A$31,0)),MOD($A121-$B$6,INDEX(Patterns!$D$5:$D$31,MATCH($B$5&amp;"|B",Patterns!$A$5:$A$31,0)))+1,1),"-")</f>
        <v>D</v>
      </c>
      <c r="E121" s="18" t="str">
        <f aca="false">IFERROR(MID(INDEX(Patterns!$F$5:$F$31,MATCH($B$5&amp;"|C",Patterns!$A$5:$A$31,0)),MOD($A121-$B$6,INDEX(Patterns!$D$5:$D$31,MATCH($B$5&amp;"|C",Patterns!$A$5:$A$31,0)))+1,1),"-")</f>
        <v>-</v>
      </c>
      <c r="F121" s="18" t="str">
        <f aca="false">IFERROR(MID(INDEX(Patterns!$F$5:$F$31,MATCH($B$5&amp;"|D",Patterns!$A$5:$A$31,0)),MOD($A121-$B$6,INDEX(Patterns!$D$5:$D$31,MATCH($B$5&amp;"|D",Patterns!$A$5:$A$31,0)))+1,1),"-")</f>
        <v>N</v>
      </c>
      <c r="G121" s="18" t="str">
        <f aca="false">TRIM(IF(C121="D","A ","")&amp;IF(D121="D","B ","")&amp;IF(E121="D","C ","")&amp;IF(F121="D","D ",""))</f>
        <v>B</v>
      </c>
      <c r="H121" s="18" t="str">
        <f aca="false">TRIM(IF(C121="E","A ","")&amp;IF(D121="E","B ","")&amp;IF(E121="E","C ","")&amp;IF(F121="E","D ",""))</f>
        <v/>
      </c>
      <c r="I121" s="18" t="str">
        <f aca="false">TRIM(IF(C121="N","A ","")&amp;IF(D121="N","B ","")&amp;IF(E121="N","C ","")&amp;IF(F121="N","D ",""))</f>
        <v>D</v>
      </c>
      <c r="J121" s="18" t="str">
        <f aca="false">IF(AND(COUNTIF(C121:F121,"D")=1,COUNTIF(C121:F121,"N")=1,OR($B$9=12,COUNTIF(C121:F121,"E")=1)),"Covered","Check")</f>
        <v>Covered</v>
      </c>
    </row>
    <row r="122" customFormat="false" ht="15" hidden="false" customHeight="false" outlineLevel="0" collapsed="false">
      <c r="A122" s="16" t="n">
        <f aca="false">A121+1</f>
        <v>46435</v>
      </c>
      <c r="B122" s="17" t="str">
        <f aca="false">TEXT(A122,"ddd")</f>
        <v>Wed</v>
      </c>
      <c r="C122" s="18" t="str">
        <f aca="false">IFERROR(MID(INDEX(Patterns!$F$5:$F$31,MATCH($B$5&amp;"|A",Patterns!$A$5:$A$31,0)),MOD($A122-$B$6,INDEX(Patterns!$D$5:$D$31,MATCH($B$5&amp;"|A",Patterns!$A$5:$A$31,0)))+1,1),"-")</f>
        <v>D</v>
      </c>
      <c r="D122" s="18" t="str">
        <f aca="false">IFERROR(MID(INDEX(Patterns!$F$5:$F$31,MATCH($B$5&amp;"|B",Patterns!$A$5:$A$31,0)),MOD($A122-$B$6,INDEX(Patterns!$D$5:$D$31,MATCH($B$5&amp;"|B",Patterns!$A$5:$A$31,0)))+1,1),"-")</f>
        <v>-</v>
      </c>
      <c r="E122" s="18" t="str">
        <f aca="false">IFERROR(MID(INDEX(Patterns!$F$5:$F$31,MATCH($B$5&amp;"|C",Patterns!$A$5:$A$31,0)),MOD($A122-$B$6,INDEX(Patterns!$D$5:$D$31,MATCH($B$5&amp;"|C",Patterns!$A$5:$A$31,0)))+1,1),"-")</f>
        <v>N</v>
      </c>
      <c r="F122" s="18" t="str">
        <f aca="false">IFERROR(MID(INDEX(Patterns!$F$5:$F$31,MATCH($B$5&amp;"|D",Patterns!$A$5:$A$31,0)),MOD($A122-$B$6,INDEX(Patterns!$D$5:$D$31,MATCH($B$5&amp;"|D",Patterns!$A$5:$A$31,0)))+1,1),"-")</f>
        <v>-</v>
      </c>
      <c r="G122" s="18" t="str">
        <f aca="false">TRIM(IF(C122="D","A ","")&amp;IF(D122="D","B ","")&amp;IF(E122="D","C ","")&amp;IF(F122="D","D ",""))</f>
        <v>A</v>
      </c>
      <c r="H122" s="18" t="str">
        <f aca="false">TRIM(IF(C122="E","A ","")&amp;IF(D122="E","B ","")&amp;IF(E122="E","C ","")&amp;IF(F122="E","D ",""))</f>
        <v/>
      </c>
      <c r="I122" s="18" t="str">
        <f aca="false">TRIM(IF(C122="N","A ","")&amp;IF(D122="N","B ","")&amp;IF(E122="N","C ","")&amp;IF(F122="N","D ",""))</f>
        <v>C</v>
      </c>
      <c r="J122" s="18" t="str">
        <f aca="false">IF(AND(COUNTIF(C122:F122,"D")=1,COUNTIF(C122:F122,"N")=1,OR($B$9=12,COUNTIF(C122:F122,"E")=1)),"Covered","Check")</f>
        <v>Covered</v>
      </c>
    </row>
    <row r="123" customFormat="false" ht="15" hidden="false" customHeight="false" outlineLevel="0" collapsed="false">
      <c r="A123" s="16" t="n">
        <f aca="false">A122+1</f>
        <v>46436</v>
      </c>
      <c r="B123" s="17" t="str">
        <f aca="false">TEXT(A123,"ddd")</f>
        <v>Thu</v>
      </c>
      <c r="C123" s="18" t="str">
        <f aca="false">IFERROR(MID(INDEX(Patterns!$F$5:$F$31,MATCH($B$5&amp;"|A",Patterns!$A$5:$A$31,0)),MOD($A123-$B$6,INDEX(Patterns!$D$5:$D$31,MATCH($B$5&amp;"|A",Patterns!$A$5:$A$31,0)))+1,1),"-")</f>
        <v>D</v>
      </c>
      <c r="D123" s="18" t="str">
        <f aca="false">IFERROR(MID(INDEX(Patterns!$F$5:$F$31,MATCH($B$5&amp;"|B",Patterns!$A$5:$A$31,0)),MOD($A123-$B$6,INDEX(Patterns!$D$5:$D$31,MATCH($B$5&amp;"|B",Patterns!$A$5:$A$31,0)))+1,1),"-")</f>
        <v>-</v>
      </c>
      <c r="E123" s="18" t="str">
        <f aca="false">IFERROR(MID(INDEX(Patterns!$F$5:$F$31,MATCH($B$5&amp;"|C",Patterns!$A$5:$A$31,0)),MOD($A123-$B$6,INDEX(Patterns!$D$5:$D$31,MATCH($B$5&amp;"|C",Patterns!$A$5:$A$31,0)))+1,1),"-")</f>
        <v>N</v>
      </c>
      <c r="F123" s="18" t="str">
        <f aca="false">IFERROR(MID(INDEX(Patterns!$F$5:$F$31,MATCH($B$5&amp;"|D",Patterns!$A$5:$A$31,0)),MOD($A123-$B$6,INDEX(Patterns!$D$5:$D$31,MATCH($B$5&amp;"|D",Patterns!$A$5:$A$31,0)))+1,1),"-")</f>
        <v>-</v>
      </c>
      <c r="G123" s="18" t="str">
        <f aca="false">TRIM(IF(C123="D","A ","")&amp;IF(D123="D","B ","")&amp;IF(E123="D","C ","")&amp;IF(F123="D","D ",""))</f>
        <v>A</v>
      </c>
      <c r="H123" s="18" t="str">
        <f aca="false">TRIM(IF(C123="E","A ","")&amp;IF(D123="E","B ","")&amp;IF(E123="E","C ","")&amp;IF(F123="E","D ",""))</f>
        <v/>
      </c>
      <c r="I123" s="18" t="str">
        <f aca="false">TRIM(IF(C123="N","A ","")&amp;IF(D123="N","B ","")&amp;IF(E123="N","C ","")&amp;IF(F123="N","D ",""))</f>
        <v>C</v>
      </c>
      <c r="J123" s="18" t="str">
        <f aca="false">IF(AND(COUNTIF(C123:F123,"D")=1,COUNTIF(C123:F123,"N")=1,OR($B$9=12,COUNTIF(C123:F123,"E")=1)),"Covered","Check")</f>
        <v>Covered</v>
      </c>
    </row>
    <row r="124" customFormat="false" ht="15" hidden="false" customHeight="false" outlineLevel="0" collapsed="false">
      <c r="A124" s="16" t="n">
        <f aca="false">A123+1</f>
        <v>46437</v>
      </c>
      <c r="B124" s="17" t="str">
        <f aca="false">TEXT(A124,"ddd")</f>
        <v>Fri</v>
      </c>
      <c r="C124" s="18" t="str">
        <f aca="false">IFERROR(MID(INDEX(Patterns!$F$5:$F$31,MATCH($B$5&amp;"|A",Patterns!$A$5:$A$31,0)),MOD($A124-$B$6,INDEX(Patterns!$D$5:$D$31,MATCH($B$5&amp;"|A",Patterns!$A$5:$A$31,0)))+1,1),"-")</f>
        <v>-</v>
      </c>
      <c r="D124" s="18" t="str">
        <f aca="false">IFERROR(MID(INDEX(Patterns!$F$5:$F$31,MATCH($B$5&amp;"|B",Patterns!$A$5:$A$31,0)),MOD($A124-$B$6,INDEX(Patterns!$D$5:$D$31,MATCH($B$5&amp;"|B",Patterns!$A$5:$A$31,0)))+1,1),"-")</f>
        <v>D</v>
      </c>
      <c r="E124" s="18" t="str">
        <f aca="false">IFERROR(MID(INDEX(Patterns!$F$5:$F$31,MATCH($B$5&amp;"|C",Patterns!$A$5:$A$31,0)),MOD($A124-$B$6,INDEX(Patterns!$D$5:$D$31,MATCH($B$5&amp;"|C",Patterns!$A$5:$A$31,0)))+1,1),"-")</f>
        <v>-</v>
      </c>
      <c r="F124" s="18" t="str">
        <f aca="false">IFERROR(MID(INDEX(Patterns!$F$5:$F$31,MATCH($B$5&amp;"|D",Patterns!$A$5:$A$31,0)),MOD($A124-$B$6,INDEX(Patterns!$D$5:$D$31,MATCH($B$5&amp;"|D",Patterns!$A$5:$A$31,0)))+1,1),"-")</f>
        <v>N</v>
      </c>
      <c r="G124" s="18" t="str">
        <f aca="false">TRIM(IF(C124="D","A ","")&amp;IF(D124="D","B ","")&amp;IF(E124="D","C ","")&amp;IF(F124="D","D ",""))</f>
        <v>B</v>
      </c>
      <c r="H124" s="18" t="str">
        <f aca="false">TRIM(IF(C124="E","A ","")&amp;IF(D124="E","B ","")&amp;IF(E124="E","C ","")&amp;IF(F124="E","D ",""))</f>
        <v/>
      </c>
      <c r="I124" s="18" t="str">
        <f aca="false">TRIM(IF(C124="N","A ","")&amp;IF(D124="N","B ","")&amp;IF(E124="N","C ","")&amp;IF(F124="N","D ",""))</f>
        <v>D</v>
      </c>
      <c r="J124" s="18" t="str">
        <f aca="false">IF(AND(COUNTIF(C124:F124,"D")=1,COUNTIF(C124:F124,"N")=1,OR($B$9=12,COUNTIF(C124:F124,"E")=1)),"Covered","Check")</f>
        <v>Covered</v>
      </c>
    </row>
    <row r="125" customFormat="false" ht="15" hidden="false" customHeight="false" outlineLevel="0" collapsed="false">
      <c r="A125" s="16" t="n">
        <f aca="false">A124+1</f>
        <v>46438</v>
      </c>
      <c r="B125" s="17" t="str">
        <f aca="false">TEXT(A125,"ddd")</f>
        <v>Sat</v>
      </c>
      <c r="C125" s="18" t="str">
        <f aca="false">IFERROR(MID(INDEX(Patterns!$F$5:$F$31,MATCH($B$5&amp;"|A",Patterns!$A$5:$A$31,0)),MOD($A125-$B$6,INDEX(Patterns!$D$5:$D$31,MATCH($B$5&amp;"|A",Patterns!$A$5:$A$31,0)))+1,1),"-")</f>
        <v>-</v>
      </c>
      <c r="D125" s="18" t="str">
        <f aca="false">IFERROR(MID(INDEX(Patterns!$F$5:$F$31,MATCH($B$5&amp;"|B",Patterns!$A$5:$A$31,0)),MOD($A125-$B$6,INDEX(Patterns!$D$5:$D$31,MATCH($B$5&amp;"|B",Patterns!$A$5:$A$31,0)))+1,1),"-")</f>
        <v>D</v>
      </c>
      <c r="E125" s="18" t="str">
        <f aca="false">IFERROR(MID(INDEX(Patterns!$F$5:$F$31,MATCH($B$5&amp;"|C",Patterns!$A$5:$A$31,0)),MOD($A125-$B$6,INDEX(Patterns!$D$5:$D$31,MATCH($B$5&amp;"|C",Patterns!$A$5:$A$31,0)))+1,1),"-")</f>
        <v>-</v>
      </c>
      <c r="F125" s="18" t="str">
        <f aca="false">IFERROR(MID(INDEX(Patterns!$F$5:$F$31,MATCH($B$5&amp;"|D",Patterns!$A$5:$A$31,0)),MOD($A125-$B$6,INDEX(Patterns!$D$5:$D$31,MATCH($B$5&amp;"|D",Patterns!$A$5:$A$31,0)))+1,1),"-")</f>
        <v>N</v>
      </c>
      <c r="G125" s="18" t="str">
        <f aca="false">TRIM(IF(C125="D","A ","")&amp;IF(D125="D","B ","")&amp;IF(E125="D","C ","")&amp;IF(F125="D","D ",""))</f>
        <v>B</v>
      </c>
      <c r="H125" s="18" t="str">
        <f aca="false">TRIM(IF(C125="E","A ","")&amp;IF(D125="E","B ","")&amp;IF(E125="E","C ","")&amp;IF(F125="E","D ",""))</f>
        <v/>
      </c>
      <c r="I125" s="18" t="str">
        <f aca="false">TRIM(IF(C125="N","A ","")&amp;IF(D125="N","B ","")&amp;IF(E125="N","C ","")&amp;IF(F125="N","D ",""))</f>
        <v>D</v>
      </c>
      <c r="J125" s="18" t="str">
        <f aca="false">IF(AND(COUNTIF(C125:F125,"D")=1,COUNTIF(C125:F125,"N")=1,OR($B$9=12,COUNTIF(C125:F125,"E")=1)),"Covered","Check")</f>
        <v>Covered</v>
      </c>
    </row>
    <row r="126" customFormat="false" ht="15" hidden="false" customHeight="false" outlineLevel="0" collapsed="false">
      <c r="A126" s="16" t="n">
        <f aca="false">A125+1</f>
        <v>46439</v>
      </c>
      <c r="B126" s="17" t="str">
        <f aca="false">TEXT(A126,"ddd")</f>
        <v>Sun</v>
      </c>
      <c r="C126" s="18" t="str">
        <f aca="false">IFERROR(MID(INDEX(Patterns!$F$5:$F$31,MATCH($B$5&amp;"|A",Patterns!$A$5:$A$31,0)),MOD($A126-$B$6,INDEX(Patterns!$D$5:$D$31,MATCH($B$5&amp;"|A",Patterns!$A$5:$A$31,0)))+1,1),"-")</f>
        <v>-</v>
      </c>
      <c r="D126" s="18" t="str">
        <f aca="false">IFERROR(MID(INDEX(Patterns!$F$5:$F$31,MATCH($B$5&amp;"|B",Patterns!$A$5:$A$31,0)),MOD($A126-$B$6,INDEX(Patterns!$D$5:$D$31,MATCH($B$5&amp;"|B",Patterns!$A$5:$A$31,0)))+1,1),"-")</f>
        <v>D</v>
      </c>
      <c r="E126" s="18" t="str">
        <f aca="false">IFERROR(MID(INDEX(Patterns!$F$5:$F$31,MATCH($B$5&amp;"|C",Patterns!$A$5:$A$31,0)),MOD($A126-$B$6,INDEX(Patterns!$D$5:$D$31,MATCH($B$5&amp;"|C",Patterns!$A$5:$A$31,0)))+1,1),"-")</f>
        <v>-</v>
      </c>
      <c r="F126" s="18" t="str">
        <f aca="false">IFERROR(MID(INDEX(Patterns!$F$5:$F$31,MATCH($B$5&amp;"|D",Patterns!$A$5:$A$31,0)),MOD($A126-$B$6,INDEX(Patterns!$D$5:$D$31,MATCH($B$5&amp;"|D",Patterns!$A$5:$A$31,0)))+1,1),"-")</f>
        <v>N</v>
      </c>
      <c r="G126" s="18" t="str">
        <f aca="false">TRIM(IF(C126="D","A ","")&amp;IF(D126="D","B ","")&amp;IF(E126="D","C ","")&amp;IF(F126="D","D ",""))</f>
        <v>B</v>
      </c>
      <c r="H126" s="18" t="str">
        <f aca="false">TRIM(IF(C126="E","A ","")&amp;IF(D126="E","B ","")&amp;IF(E126="E","C ","")&amp;IF(F126="E","D ",""))</f>
        <v/>
      </c>
      <c r="I126" s="18" t="str">
        <f aca="false">TRIM(IF(C126="N","A ","")&amp;IF(D126="N","B ","")&amp;IF(E126="N","C ","")&amp;IF(F126="N","D ",""))</f>
        <v>D</v>
      </c>
      <c r="J126" s="18" t="str">
        <f aca="false">IF(AND(COUNTIF(C126:F126,"D")=1,COUNTIF(C126:F126,"N")=1,OR($B$9=12,COUNTIF(C126:F126,"E")=1)),"Covered","Check")</f>
        <v>Covered</v>
      </c>
    </row>
    <row r="127" customFormat="false" ht="15" hidden="false" customHeight="false" outlineLevel="0" collapsed="false">
      <c r="A127" s="16" t="n">
        <f aca="false">A126+1</f>
        <v>46440</v>
      </c>
      <c r="B127" s="17" t="str">
        <f aca="false">TEXT(A127,"ddd")</f>
        <v>Mon</v>
      </c>
      <c r="C127" s="18" t="str">
        <f aca="false">IFERROR(MID(INDEX(Patterns!$F$5:$F$31,MATCH($B$5&amp;"|A",Patterns!$A$5:$A$31,0)),MOD($A127-$B$6,INDEX(Patterns!$D$5:$D$31,MATCH($B$5&amp;"|A",Patterns!$A$5:$A$31,0)))+1,1),"-")</f>
        <v>D</v>
      </c>
      <c r="D127" s="18" t="str">
        <f aca="false">IFERROR(MID(INDEX(Patterns!$F$5:$F$31,MATCH($B$5&amp;"|B",Patterns!$A$5:$A$31,0)),MOD($A127-$B$6,INDEX(Patterns!$D$5:$D$31,MATCH($B$5&amp;"|B",Patterns!$A$5:$A$31,0)))+1,1),"-")</f>
        <v>-</v>
      </c>
      <c r="E127" s="18" t="str">
        <f aca="false">IFERROR(MID(INDEX(Patterns!$F$5:$F$31,MATCH($B$5&amp;"|C",Patterns!$A$5:$A$31,0)),MOD($A127-$B$6,INDEX(Patterns!$D$5:$D$31,MATCH($B$5&amp;"|C",Patterns!$A$5:$A$31,0)))+1,1),"-")</f>
        <v>N</v>
      </c>
      <c r="F127" s="18" t="str">
        <f aca="false">IFERROR(MID(INDEX(Patterns!$F$5:$F$31,MATCH($B$5&amp;"|D",Patterns!$A$5:$A$31,0)),MOD($A127-$B$6,INDEX(Patterns!$D$5:$D$31,MATCH($B$5&amp;"|D",Patterns!$A$5:$A$31,0)))+1,1),"-")</f>
        <v>-</v>
      </c>
      <c r="G127" s="18" t="str">
        <f aca="false">TRIM(IF(C127="D","A ","")&amp;IF(D127="D","B ","")&amp;IF(E127="D","C ","")&amp;IF(F127="D","D ",""))</f>
        <v>A</v>
      </c>
      <c r="H127" s="18" t="str">
        <f aca="false">TRIM(IF(C127="E","A ","")&amp;IF(D127="E","B ","")&amp;IF(E127="E","C ","")&amp;IF(F127="E","D ",""))</f>
        <v/>
      </c>
      <c r="I127" s="18" t="str">
        <f aca="false">TRIM(IF(C127="N","A ","")&amp;IF(D127="N","B ","")&amp;IF(E127="N","C ","")&amp;IF(F127="N","D ",""))</f>
        <v>C</v>
      </c>
      <c r="J127" s="18" t="str">
        <f aca="false">IF(AND(COUNTIF(C127:F127,"D")=1,COUNTIF(C127:F127,"N")=1,OR($B$9=12,COUNTIF(C127:F127,"E")=1)),"Covered","Check")</f>
        <v>Covered</v>
      </c>
    </row>
    <row r="128" customFormat="false" ht="15" hidden="false" customHeight="false" outlineLevel="0" collapsed="false">
      <c r="A128" s="16" t="n">
        <f aca="false">A127+1</f>
        <v>46441</v>
      </c>
      <c r="B128" s="17" t="str">
        <f aca="false">TEXT(A128,"ddd")</f>
        <v>Tue</v>
      </c>
      <c r="C128" s="18" t="str">
        <f aca="false">IFERROR(MID(INDEX(Patterns!$F$5:$F$31,MATCH($B$5&amp;"|A",Patterns!$A$5:$A$31,0)),MOD($A128-$B$6,INDEX(Patterns!$D$5:$D$31,MATCH($B$5&amp;"|A",Patterns!$A$5:$A$31,0)))+1,1),"-")</f>
        <v>D</v>
      </c>
      <c r="D128" s="18" t="str">
        <f aca="false">IFERROR(MID(INDEX(Patterns!$F$5:$F$31,MATCH($B$5&amp;"|B",Patterns!$A$5:$A$31,0)),MOD($A128-$B$6,INDEX(Patterns!$D$5:$D$31,MATCH($B$5&amp;"|B",Patterns!$A$5:$A$31,0)))+1,1),"-")</f>
        <v>-</v>
      </c>
      <c r="E128" s="18" t="str">
        <f aca="false">IFERROR(MID(INDEX(Patterns!$F$5:$F$31,MATCH($B$5&amp;"|C",Patterns!$A$5:$A$31,0)),MOD($A128-$B$6,INDEX(Patterns!$D$5:$D$31,MATCH($B$5&amp;"|C",Patterns!$A$5:$A$31,0)))+1,1),"-")</f>
        <v>N</v>
      </c>
      <c r="F128" s="18" t="str">
        <f aca="false">IFERROR(MID(INDEX(Patterns!$F$5:$F$31,MATCH($B$5&amp;"|D",Patterns!$A$5:$A$31,0)),MOD($A128-$B$6,INDEX(Patterns!$D$5:$D$31,MATCH($B$5&amp;"|D",Patterns!$A$5:$A$31,0)))+1,1),"-")</f>
        <v>-</v>
      </c>
      <c r="G128" s="18" t="str">
        <f aca="false">TRIM(IF(C128="D","A ","")&amp;IF(D128="D","B ","")&amp;IF(E128="D","C ","")&amp;IF(F128="D","D ",""))</f>
        <v>A</v>
      </c>
      <c r="H128" s="18" t="str">
        <f aca="false">TRIM(IF(C128="E","A ","")&amp;IF(D128="E","B ","")&amp;IF(E128="E","C ","")&amp;IF(F128="E","D ",""))</f>
        <v/>
      </c>
      <c r="I128" s="18" t="str">
        <f aca="false">TRIM(IF(C128="N","A ","")&amp;IF(D128="N","B ","")&amp;IF(E128="N","C ","")&amp;IF(F128="N","D ",""))</f>
        <v>C</v>
      </c>
      <c r="J128" s="18" t="str">
        <f aca="false">IF(AND(COUNTIF(C128:F128,"D")=1,COUNTIF(C128:F128,"N")=1,OR($B$9=12,COUNTIF(C128:F128,"E")=1)),"Covered","Check")</f>
        <v>Covered</v>
      </c>
    </row>
    <row r="129" customFormat="false" ht="15" hidden="false" customHeight="false" outlineLevel="0" collapsed="false">
      <c r="A129" s="16" t="n">
        <f aca="false">A128+1</f>
        <v>46442</v>
      </c>
      <c r="B129" s="17" t="str">
        <f aca="false">TEXT(A129,"ddd")</f>
        <v>Wed</v>
      </c>
      <c r="C129" s="18" t="str">
        <f aca="false">IFERROR(MID(INDEX(Patterns!$F$5:$F$31,MATCH($B$5&amp;"|A",Patterns!$A$5:$A$31,0)),MOD($A129-$B$6,INDEX(Patterns!$D$5:$D$31,MATCH($B$5&amp;"|A",Patterns!$A$5:$A$31,0)))+1,1),"-")</f>
        <v>-</v>
      </c>
      <c r="D129" s="18" t="str">
        <f aca="false">IFERROR(MID(INDEX(Patterns!$F$5:$F$31,MATCH($B$5&amp;"|B",Patterns!$A$5:$A$31,0)),MOD($A129-$B$6,INDEX(Patterns!$D$5:$D$31,MATCH($B$5&amp;"|B",Patterns!$A$5:$A$31,0)))+1,1),"-")</f>
        <v>D</v>
      </c>
      <c r="E129" s="18" t="str">
        <f aca="false">IFERROR(MID(INDEX(Patterns!$F$5:$F$31,MATCH($B$5&amp;"|C",Patterns!$A$5:$A$31,0)),MOD($A129-$B$6,INDEX(Patterns!$D$5:$D$31,MATCH($B$5&amp;"|C",Patterns!$A$5:$A$31,0)))+1,1),"-")</f>
        <v>-</v>
      </c>
      <c r="F129" s="18" t="str">
        <f aca="false">IFERROR(MID(INDEX(Patterns!$F$5:$F$31,MATCH($B$5&amp;"|D",Patterns!$A$5:$A$31,0)),MOD($A129-$B$6,INDEX(Patterns!$D$5:$D$31,MATCH($B$5&amp;"|D",Patterns!$A$5:$A$31,0)))+1,1),"-")</f>
        <v>N</v>
      </c>
      <c r="G129" s="18" t="str">
        <f aca="false">TRIM(IF(C129="D","A ","")&amp;IF(D129="D","B ","")&amp;IF(E129="D","C ","")&amp;IF(F129="D","D ",""))</f>
        <v>B</v>
      </c>
      <c r="H129" s="18" t="str">
        <f aca="false">TRIM(IF(C129="E","A ","")&amp;IF(D129="E","B ","")&amp;IF(E129="E","C ","")&amp;IF(F129="E","D ",""))</f>
        <v/>
      </c>
      <c r="I129" s="18" t="str">
        <f aca="false">TRIM(IF(C129="N","A ","")&amp;IF(D129="N","B ","")&amp;IF(E129="N","C ","")&amp;IF(F129="N","D ",""))</f>
        <v>D</v>
      </c>
      <c r="J129" s="18" t="str">
        <f aca="false">IF(AND(COUNTIF(C129:F129,"D")=1,COUNTIF(C129:F129,"N")=1,OR($B$9=12,COUNTIF(C129:F129,"E")=1)),"Covered","Check")</f>
        <v>Covered</v>
      </c>
    </row>
    <row r="130" customFormat="false" ht="15" hidden="false" customHeight="false" outlineLevel="0" collapsed="false">
      <c r="A130" s="16" t="n">
        <f aca="false">A129+1</f>
        <v>46443</v>
      </c>
      <c r="B130" s="17" t="str">
        <f aca="false">TEXT(A130,"ddd")</f>
        <v>Thu</v>
      </c>
      <c r="C130" s="18" t="str">
        <f aca="false">IFERROR(MID(INDEX(Patterns!$F$5:$F$31,MATCH($B$5&amp;"|A",Patterns!$A$5:$A$31,0)),MOD($A130-$B$6,INDEX(Patterns!$D$5:$D$31,MATCH($B$5&amp;"|A",Patterns!$A$5:$A$31,0)))+1,1),"-")</f>
        <v>-</v>
      </c>
      <c r="D130" s="18" t="str">
        <f aca="false">IFERROR(MID(INDEX(Patterns!$F$5:$F$31,MATCH($B$5&amp;"|B",Patterns!$A$5:$A$31,0)),MOD($A130-$B$6,INDEX(Patterns!$D$5:$D$31,MATCH($B$5&amp;"|B",Patterns!$A$5:$A$31,0)))+1,1),"-")</f>
        <v>D</v>
      </c>
      <c r="E130" s="18" t="str">
        <f aca="false">IFERROR(MID(INDEX(Patterns!$F$5:$F$31,MATCH($B$5&amp;"|C",Patterns!$A$5:$A$31,0)),MOD($A130-$B$6,INDEX(Patterns!$D$5:$D$31,MATCH($B$5&amp;"|C",Patterns!$A$5:$A$31,0)))+1,1),"-")</f>
        <v>-</v>
      </c>
      <c r="F130" s="18" t="str">
        <f aca="false">IFERROR(MID(INDEX(Patterns!$F$5:$F$31,MATCH($B$5&amp;"|D",Patterns!$A$5:$A$31,0)),MOD($A130-$B$6,INDEX(Patterns!$D$5:$D$31,MATCH($B$5&amp;"|D",Patterns!$A$5:$A$31,0)))+1,1),"-")</f>
        <v>N</v>
      </c>
      <c r="G130" s="18" t="str">
        <f aca="false">TRIM(IF(C130="D","A ","")&amp;IF(D130="D","B ","")&amp;IF(E130="D","C ","")&amp;IF(F130="D","D ",""))</f>
        <v>B</v>
      </c>
      <c r="H130" s="18" t="str">
        <f aca="false">TRIM(IF(C130="E","A ","")&amp;IF(D130="E","B ","")&amp;IF(E130="E","C ","")&amp;IF(F130="E","D ",""))</f>
        <v/>
      </c>
      <c r="I130" s="18" t="str">
        <f aca="false">TRIM(IF(C130="N","A ","")&amp;IF(D130="N","B ","")&amp;IF(E130="N","C ","")&amp;IF(F130="N","D ",""))</f>
        <v>D</v>
      </c>
      <c r="J130" s="18" t="str">
        <f aca="false">IF(AND(COUNTIF(C130:F130,"D")=1,COUNTIF(C130:F130,"N")=1,OR($B$9=12,COUNTIF(C130:F130,"E")=1)),"Covered","Check")</f>
        <v>Covered</v>
      </c>
    </row>
    <row r="131" customFormat="false" ht="15" hidden="false" customHeight="false" outlineLevel="0" collapsed="false">
      <c r="A131" s="16" t="n">
        <f aca="false">A130+1</f>
        <v>46444</v>
      </c>
      <c r="B131" s="17" t="str">
        <f aca="false">TEXT(A131,"ddd")</f>
        <v>Fri</v>
      </c>
      <c r="C131" s="18" t="str">
        <f aca="false">IFERROR(MID(INDEX(Patterns!$F$5:$F$31,MATCH($B$5&amp;"|A",Patterns!$A$5:$A$31,0)),MOD($A131-$B$6,INDEX(Patterns!$D$5:$D$31,MATCH($B$5&amp;"|A",Patterns!$A$5:$A$31,0)))+1,1),"-")</f>
        <v>D</v>
      </c>
      <c r="D131" s="18" t="str">
        <f aca="false">IFERROR(MID(INDEX(Patterns!$F$5:$F$31,MATCH($B$5&amp;"|B",Patterns!$A$5:$A$31,0)),MOD($A131-$B$6,INDEX(Patterns!$D$5:$D$31,MATCH($B$5&amp;"|B",Patterns!$A$5:$A$31,0)))+1,1),"-")</f>
        <v>-</v>
      </c>
      <c r="E131" s="18" t="str">
        <f aca="false">IFERROR(MID(INDEX(Patterns!$F$5:$F$31,MATCH($B$5&amp;"|C",Patterns!$A$5:$A$31,0)),MOD($A131-$B$6,INDEX(Patterns!$D$5:$D$31,MATCH($B$5&amp;"|C",Patterns!$A$5:$A$31,0)))+1,1),"-")</f>
        <v>N</v>
      </c>
      <c r="F131" s="18" t="str">
        <f aca="false">IFERROR(MID(INDEX(Patterns!$F$5:$F$31,MATCH($B$5&amp;"|D",Patterns!$A$5:$A$31,0)),MOD($A131-$B$6,INDEX(Patterns!$D$5:$D$31,MATCH($B$5&amp;"|D",Patterns!$A$5:$A$31,0)))+1,1),"-")</f>
        <v>-</v>
      </c>
      <c r="G131" s="18" t="str">
        <f aca="false">TRIM(IF(C131="D","A ","")&amp;IF(D131="D","B ","")&amp;IF(E131="D","C ","")&amp;IF(F131="D","D ",""))</f>
        <v>A</v>
      </c>
      <c r="H131" s="18" t="str">
        <f aca="false">TRIM(IF(C131="E","A ","")&amp;IF(D131="E","B ","")&amp;IF(E131="E","C ","")&amp;IF(F131="E","D ",""))</f>
        <v/>
      </c>
      <c r="I131" s="18" t="str">
        <f aca="false">TRIM(IF(C131="N","A ","")&amp;IF(D131="N","B ","")&amp;IF(E131="N","C ","")&amp;IF(F131="N","D ",""))</f>
        <v>C</v>
      </c>
      <c r="J131" s="18" t="str">
        <f aca="false">IF(AND(COUNTIF(C131:F131,"D")=1,COUNTIF(C131:F131,"N")=1,OR($B$9=12,COUNTIF(C131:F131,"E")=1)),"Covered","Check")</f>
        <v>Covered</v>
      </c>
    </row>
    <row r="132" customFormat="false" ht="15" hidden="false" customHeight="false" outlineLevel="0" collapsed="false">
      <c r="A132" s="16" t="n">
        <f aca="false">A131+1</f>
        <v>46445</v>
      </c>
      <c r="B132" s="17" t="str">
        <f aca="false">TEXT(A132,"ddd")</f>
        <v>Sat</v>
      </c>
      <c r="C132" s="18" t="str">
        <f aca="false">IFERROR(MID(INDEX(Patterns!$F$5:$F$31,MATCH($B$5&amp;"|A",Patterns!$A$5:$A$31,0)),MOD($A132-$B$6,INDEX(Patterns!$D$5:$D$31,MATCH($B$5&amp;"|A",Patterns!$A$5:$A$31,0)))+1,1),"-")</f>
        <v>D</v>
      </c>
      <c r="D132" s="18" t="str">
        <f aca="false">IFERROR(MID(INDEX(Patterns!$F$5:$F$31,MATCH($B$5&amp;"|B",Patterns!$A$5:$A$31,0)),MOD($A132-$B$6,INDEX(Patterns!$D$5:$D$31,MATCH($B$5&amp;"|B",Patterns!$A$5:$A$31,0)))+1,1),"-")</f>
        <v>-</v>
      </c>
      <c r="E132" s="18" t="str">
        <f aca="false">IFERROR(MID(INDEX(Patterns!$F$5:$F$31,MATCH($B$5&amp;"|C",Patterns!$A$5:$A$31,0)),MOD($A132-$B$6,INDEX(Patterns!$D$5:$D$31,MATCH($B$5&amp;"|C",Patterns!$A$5:$A$31,0)))+1,1),"-")</f>
        <v>N</v>
      </c>
      <c r="F132" s="18" t="str">
        <f aca="false">IFERROR(MID(INDEX(Patterns!$F$5:$F$31,MATCH($B$5&amp;"|D",Patterns!$A$5:$A$31,0)),MOD($A132-$B$6,INDEX(Patterns!$D$5:$D$31,MATCH($B$5&amp;"|D",Patterns!$A$5:$A$31,0)))+1,1),"-")</f>
        <v>-</v>
      </c>
      <c r="G132" s="18" t="str">
        <f aca="false">TRIM(IF(C132="D","A ","")&amp;IF(D132="D","B ","")&amp;IF(E132="D","C ","")&amp;IF(F132="D","D ",""))</f>
        <v>A</v>
      </c>
      <c r="H132" s="18" t="str">
        <f aca="false">TRIM(IF(C132="E","A ","")&amp;IF(D132="E","B ","")&amp;IF(E132="E","C ","")&amp;IF(F132="E","D ",""))</f>
        <v/>
      </c>
      <c r="I132" s="18" t="str">
        <f aca="false">TRIM(IF(C132="N","A ","")&amp;IF(D132="N","B ","")&amp;IF(E132="N","C ","")&amp;IF(F132="N","D ",""))</f>
        <v>C</v>
      </c>
      <c r="J132" s="18" t="str">
        <f aca="false">IF(AND(COUNTIF(C132:F132,"D")=1,COUNTIF(C132:F132,"N")=1,OR($B$9=12,COUNTIF(C132:F132,"E")=1)),"Covered","Check")</f>
        <v>Covered</v>
      </c>
    </row>
    <row r="133" customFormat="false" ht="15" hidden="false" customHeight="false" outlineLevel="0" collapsed="false">
      <c r="A133" s="16" t="n">
        <f aca="false">A132+1</f>
        <v>46446</v>
      </c>
      <c r="B133" s="17" t="str">
        <f aca="false">TEXT(A133,"ddd")</f>
        <v>Sun</v>
      </c>
      <c r="C133" s="18" t="str">
        <f aca="false">IFERROR(MID(INDEX(Patterns!$F$5:$F$31,MATCH($B$5&amp;"|A",Patterns!$A$5:$A$31,0)),MOD($A133-$B$6,INDEX(Patterns!$D$5:$D$31,MATCH($B$5&amp;"|A",Patterns!$A$5:$A$31,0)))+1,1),"-")</f>
        <v>D</v>
      </c>
      <c r="D133" s="18" t="str">
        <f aca="false">IFERROR(MID(INDEX(Patterns!$F$5:$F$31,MATCH($B$5&amp;"|B",Patterns!$A$5:$A$31,0)),MOD($A133-$B$6,INDEX(Patterns!$D$5:$D$31,MATCH($B$5&amp;"|B",Patterns!$A$5:$A$31,0)))+1,1),"-")</f>
        <v>-</v>
      </c>
      <c r="E133" s="18" t="str">
        <f aca="false">IFERROR(MID(INDEX(Patterns!$F$5:$F$31,MATCH($B$5&amp;"|C",Patterns!$A$5:$A$31,0)),MOD($A133-$B$6,INDEX(Patterns!$D$5:$D$31,MATCH($B$5&amp;"|C",Patterns!$A$5:$A$31,0)))+1,1),"-")</f>
        <v>N</v>
      </c>
      <c r="F133" s="18" t="str">
        <f aca="false">IFERROR(MID(INDEX(Patterns!$F$5:$F$31,MATCH($B$5&amp;"|D",Patterns!$A$5:$A$31,0)),MOD($A133-$B$6,INDEX(Patterns!$D$5:$D$31,MATCH($B$5&amp;"|D",Patterns!$A$5:$A$31,0)))+1,1),"-")</f>
        <v>-</v>
      </c>
      <c r="G133" s="18" t="str">
        <f aca="false">TRIM(IF(C133="D","A ","")&amp;IF(D133="D","B ","")&amp;IF(E133="D","C ","")&amp;IF(F133="D","D ",""))</f>
        <v>A</v>
      </c>
      <c r="H133" s="18" t="str">
        <f aca="false">TRIM(IF(C133="E","A ","")&amp;IF(D133="E","B ","")&amp;IF(E133="E","C ","")&amp;IF(F133="E","D ",""))</f>
        <v/>
      </c>
      <c r="I133" s="18" t="str">
        <f aca="false">TRIM(IF(C133="N","A ","")&amp;IF(D133="N","B ","")&amp;IF(E133="N","C ","")&amp;IF(F133="N","D ",""))</f>
        <v>C</v>
      </c>
      <c r="J133" s="18" t="str">
        <f aca="false">IF(AND(COUNTIF(C133:F133,"D")=1,COUNTIF(C133:F133,"N")=1,OR($B$9=12,COUNTIF(C133:F133,"E")=1)),"Covered","Check")</f>
        <v>Covered</v>
      </c>
    </row>
    <row r="134" customFormat="false" ht="15" hidden="false" customHeight="false" outlineLevel="0" collapsed="false">
      <c r="A134" s="16" t="n">
        <f aca="false">A133+1</f>
        <v>46447</v>
      </c>
      <c r="B134" s="17" t="str">
        <f aca="false">TEXT(A134,"ddd")</f>
        <v>Mon</v>
      </c>
      <c r="C134" s="18" t="str">
        <f aca="false">IFERROR(MID(INDEX(Patterns!$F$5:$F$31,MATCH($B$5&amp;"|A",Patterns!$A$5:$A$31,0)),MOD($A134-$B$6,INDEX(Patterns!$D$5:$D$31,MATCH($B$5&amp;"|A",Patterns!$A$5:$A$31,0)))+1,1),"-")</f>
        <v>-</v>
      </c>
      <c r="D134" s="18" t="str">
        <f aca="false">IFERROR(MID(INDEX(Patterns!$F$5:$F$31,MATCH($B$5&amp;"|B",Patterns!$A$5:$A$31,0)),MOD($A134-$B$6,INDEX(Patterns!$D$5:$D$31,MATCH($B$5&amp;"|B",Patterns!$A$5:$A$31,0)))+1,1),"-")</f>
        <v>D</v>
      </c>
      <c r="E134" s="18" t="str">
        <f aca="false">IFERROR(MID(INDEX(Patterns!$F$5:$F$31,MATCH($B$5&amp;"|C",Patterns!$A$5:$A$31,0)),MOD($A134-$B$6,INDEX(Patterns!$D$5:$D$31,MATCH($B$5&amp;"|C",Patterns!$A$5:$A$31,0)))+1,1),"-")</f>
        <v>-</v>
      </c>
      <c r="F134" s="18" t="str">
        <f aca="false">IFERROR(MID(INDEX(Patterns!$F$5:$F$31,MATCH($B$5&amp;"|D",Patterns!$A$5:$A$31,0)),MOD($A134-$B$6,INDEX(Patterns!$D$5:$D$31,MATCH($B$5&amp;"|D",Patterns!$A$5:$A$31,0)))+1,1),"-")</f>
        <v>N</v>
      </c>
      <c r="G134" s="18" t="str">
        <f aca="false">TRIM(IF(C134="D","A ","")&amp;IF(D134="D","B ","")&amp;IF(E134="D","C ","")&amp;IF(F134="D","D ",""))</f>
        <v>B</v>
      </c>
      <c r="H134" s="18" t="str">
        <f aca="false">TRIM(IF(C134="E","A ","")&amp;IF(D134="E","B ","")&amp;IF(E134="E","C ","")&amp;IF(F134="E","D ",""))</f>
        <v/>
      </c>
      <c r="I134" s="18" t="str">
        <f aca="false">TRIM(IF(C134="N","A ","")&amp;IF(D134="N","B ","")&amp;IF(E134="N","C ","")&amp;IF(F134="N","D ",""))</f>
        <v>D</v>
      </c>
      <c r="J134" s="18" t="str">
        <f aca="false">IF(AND(COUNTIF(C134:F134,"D")=1,COUNTIF(C134:F134,"N")=1,OR($B$9=12,COUNTIF(C134:F134,"E")=1)),"Covered","Check")</f>
        <v>Covered</v>
      </c>
    </row>
    <row r="135" customFormat="false" ht="15" hidden="false" customHeight="false" outlineLevel="0" collapsed="false">
      <c r="A135" s="16" t="n">
        <f aca="false">A134+1</f>
        <v>46448</v>
      </c>
      <c r="B135" s="17" t="str">
        <f aca="false">TEXT(A135,"ddd")</f>
        <v>Tue</v>
      </c>
      <c r="C135" s="18" t="str">
        <f aca="false">IFERROR(MID(INDEX(Patterns!$F$5:$F$31,MATCH($B$5&amp;"|A",Patterns!$A$5:$A$31,0)),MOD($A135-$B$6,INDEX(Patterns!$D$5:$D$31,MATCH($B$5&amp;"|A",Patterns!$A$5:$A$31,0)))+1,1),"-")</f>
        <v>-</v>
      </c>
      <c r="D135" s="18" t="str">
        <f aca="false">IFERROR(MID(INDEX(Patterns!$F$5:$F$31,MATCH($B$5&amp;"|B",Patterns!$A$5:$A$31,0)),MOD($A135-$B$6,INDEX(Patterns!$D$5:$D$31,MATCH($B$5&amp;"|B",Patterns!$A$5:$A$31,0)))+1,1),"-")</f>
        <v>D</v>
      </c>
      <c r="E135" s="18" t="str">
        <f aca="false">IFERROR(MID(INDEX(Patterns!$F$5:$F$31,MATCH($B$5&amp;"|C",Patterns!$A$5:$A$31,0)),MOD($A135-$B$6,INDEX(Patterns!$D$5:$D$31,MATCH($B$5&amp;"|C",Patterns!$A$5:$A$31,0)))+1,1),"-")</f>
        <v>-</v>
      </c>
      <c r="F135" s="18" t="str">
        <f aca="false">IFERROR(MID(INDEX(Patterns!$F$5:$F$31,MATCH($B$5&amp;"|D",Patterns!$A$5:$A$31,0)),MOD($A135-$B$6,INDEX(Patterns!$D$5:$D$31,MATCH($B$5&amp;"|D",Patterns!$A$5:$A$31,0)))+1,1),"-")</f>
        <v>N</v>
      </c>
      <c r="G135" s="18" t="str">
        <f aca="false">TRIM(IF(C135="D","A ","")&amp;IF(D135="D","B ","")&amp;IF(E135="D","C ","")&amp;IF(F135="D","D ",""))</f>
        <v>B</v>
      </c>
      <c r="H135" s="18" t="str">
        <f aca="false">TRIM(IF(C135="E","A ","")&amp;IF(D135="E","B ","")&amp;IF(E135="E","C ","")&amp;IF(F135="E","D ",""))</f>
        <v/>
      </c>
      <c r="I135" s="18" t="str">
        <f aca="false">TRIM(IF(C135="N","A ","")&amp;IF(D135="N","B ","")&amp;IF(E135="N","C ","")&amp;IF(F135="N","D ",""))</f>
        <v>D</v>
      </c>
      <c r="J135" s="18" t="str">
        <f aca="false">IF(AND(COUNTIF(C135:F135,"D")=1,COUNTIF(C135:F135,"N")=1,OR($B$9=12,COUNTIF(C135:F135,"E")=1)),"Covered","Check")</f>
        <v>Covered</v>
      </c>
    </row>
    <row r="136" customFormat="false" ht="15" hidden="false" customHeight="false" outlineLevel="0" collapsed="false">
      <c r="A136" s="16" t="n">
        <f aca="false">A135+1</f>
        <v>46449</v>
      </c>
      <c r="B136" s="17" t="str">
        <f aca="false">TEXT(A136,"ddd")</f>
        <v>Wed</v>
      </c>
      <c r="C136" s="18" t="str">
        <f aca="false">IFERROR(MID(INDEX(Patterns!$F$5:$F$31,MATCH($B$5&amp;"|A",Patterns!$A$5:$A$31,0)),MOD($A136-$B$6,INDEX(Patterns!$D$5:$D$31,MATCH($B$5&amp;"|A",Patterns!$A$5:$A$31,0)))+1,1),"-")</f>
        <v>D</v>
      </c>
      <c r="D136" s="18" t="str">
        <f aca="false">IFERROR(MID(INDEX(Patterns!$F$5:$F$31,MATCH($B$5&amp;"|B",Patterns!$A$5:$A$31,0)),MOD($A136-$B$6,INDEX(Patterns!$D$5:$D$31,MATCH($B$5&amp;"|B",Patterns!$A$5:$A$31,0)))+1,1),"-")</f>
        <v>-</v>
      </c>
      <c r="E136" s="18" t="str">
        <f aca="false">IFERROR(MID(INDEX(Patterns!$F$5:$F$31,MATCH($B$5&amp;"|C",Patterns!$A$5:$A$31,0)),MOD($A136-$B$6,INDEX(Patterns!$D$5:$D$31,MATCH($B$5&amp;"|C",Patterns!$A$5:$A$31,0)))+1,1),"-")</f>
        <v>N</v>
      </c>
      <c r="F136" s="18" t="str">
        <f aca="false">IFERROR(MID(INDEX(Patterns!$F$5:$F$31,MATCH($B$5&amp;"|D",Patterns!$A$5:$A$31,0)),MOD($A136-$B$6,INDEX(Patterns!$D$5:$D$31,MATCH($B$5&amp;"|D",Patterns!$A$5:$A$31,0)))+1,1),"-")</f>
        <v>-</v>
      </c>
      <c r="G136" s="18" t="str">
        <f aca="false">TRIM(IF(C136="D","A ","")&amp;IF(D136="D","B ","")&amp;IF(E136="D","C ","")&amp;IF(F136="D","D ",""))</f>
        <v>A</v>
      </c>
      <c r="H136" s="18" t="str">
        <f aca="false">TRIM(IF(C136="E","A ","")&amp;IF(D136="E","B ","")&amp;IF(E136="E","C ","")&amp;IF(F136="E","D ",""))</f>
        <v/>
      </c>
      <c r="I136" s="18" t="str">
        <f aca="false">TRIM(IF(C136="N","A ","")&amp;IF(D136="N","B ","")&amp;IF(E136="N","C ","")&amp;IF(F136="N","D ",""))</f>
        <v>C</v>
      </c>
      <c r="J136" s="18" t="str">
        <f aca="false">IF(AND(COUNTIF(C136:F136,"D")=1,COUNTIF(C136:F136,"N")=1,OR($B$9=12,COUNTIF(C136:F136,"E")=1)),"Covered","Check")</f>
        <v>Covered</v>
      </c>
    </row>
    <row r="137" customFormat="false" ht="15" hidden="false" customHeight="false" outlineLevel="0" collapsed="false">
      <c r="A137" s="16" t="n">
        <f aca="false">A136+1</f>
        <v>46450</v>
      </c>
      <c r="B137" s="17" t="str">
        <f aca="false">TEXT(A137,"ddd")</f>
        <v>Thu</v>
      </c>
      <c r="C137" s="18" t="str">
        <f aca="false">IFERROR(MID(INDEX(Patterns!$F$5:$F$31,MATCH($B$5&amp;"|A",Patterns!$A$5:$A$31,0)),MOD($A137-$B$6,INDEX(Patterns!$D$5:$D$31,MATCH($B$5&amp;"|A",Patterns!$A$5:$A$31,0)))+1,1),"-")</f>
        <v>D</v>
      </c>
      <c r="D137" s="18" t="str">
        <f aca="false">IFERROR(MID(INDEX(Patterns!$F$5:$F$31,MATCH($B$5&amp;"|B",Patterns!$A$5:$A$31,0)),MOD($A137-$B$6,INDEX(Patterns!$D$5:$D$31,MATCH($B$5&amp;"|B",Patterns!$A$5:$A$31,0)))+1,1),"-")</f>
        <v>-</v>
      </c>
      <c r="E137" s="18" t="str">
        <f aca="false">IFERROR(MID(INDEX(Patterns!$F$5:$F$31,MATCH($B$5&amp;"|C",Patterns!$A$5:$A$31,0)),MOD($A137-$B$6,INDEX(Patterns!$D$5:$D$31,MATCH($B$5&amp;"|C",Patterns!$A$5:$A$31,0)))+1,1),"-")</f>
        <v>N</v>
      </c>
      <c r="F137" s="18" t="str">
        <f aca="false">IFERROR(MID(INDEX(Patterns!$F$5:$F$31,MATCH($B$5&amp;"|D",Patterns!$A$5:$A$31,0)),MOD($A137-$B$6,INDEX(Patterns!$D$5:$D$31,MATCH($B$5&amp;"|D",Patterns!$A$5:$A$31,0)))+1,1),"-")</f>
        <v>-</v>
      </c>
      <c r="G137" s="18" t="str">
        <f aca="false">TRIM(IF(C137="D","A ","")&amp;IF(D137="D","B ","")&amp;IF(E137="D","C ","")&amp;IF(F137="D","D ",""))</f>
        <v>A</v>
      </c>
      <c r="H137" s="18" t="str">
        <f aca="false">TRIM(IF(C137="E","A ","")&amp;IF(D137="E","B ","")&amp;IF(E137="E","C ","")&amp;IF(F137="E","D ",""))</f>
        <v/>
      </c>
      <c r="I137" s="18" t="str">
        <f aca="false">TRIM(IF(C137="N","A ","")&amp;IF(D137="N","B ","")&amp;IF(E137="N","C ","")&amp;IF(F137="N","D ",""))</f>
        <v>C</v>
      </c>
      <c r="J137" s="18" t="str">
        <f aca="false">IF(AND(COUNTIF(C137:F137,"D")=1,COUNTIF(C137:F137,"N")=1,OR($B$9=12,COUNTIF(C137:F137,"E")=1)),"Covered","Check")</f>
        <v>Covered</v>
      </c>
    </row>
    <row r="138" customFormat="false" ht="15" hidden="false" customHeight="false" outlineLevel="0" collapsed="false">
      <c r="A138" s="16" t="n">
        <f aca="false">A137+1</f>
        <v>46451</v>
      </c>
      <c r="B138" s="17" t="str">
        <f aca="false">TEXT(A138,"ddd")</f>
        <v>Fri</v>
      </c>
      <c r="C138" s="18" t="str">
        <f aca="false">IFERROR(MID(INDEX(Patterns!$F$5:$F$31,MATCH($B$5&amp;"|A",Patterns!$A$5:$A$31,0)),MOD($A138-$B$6,INDEX(Patterns!$D$5:$D$31,MATCH($B$5&amp;"|A",Patterns!$A$5:$A$31,0)))+1,1),"-")</f>
        <v>-</v>
      </c>
      <c r="D138" s="18" t="str">
        <f aca="false">IFERROR(MID(INDEX(Patterns!$F$5:$F$31,MATCH($B$5&amp;"|B",Patterns!$A$5:$A$31,0)),MOD($A138-$B$6,INDEX(Patterns!$D$5:$D$31,MATCH($B$5&amp;"|B",Patterns!$A$5:$A$31,0)))+1,1),"-")</f>
        <v>D</v>
      </c>
      <c r="E138" s="18" t="str">
        <f aca="false">IFERROR(MID(INDEX(Patterns!$F$5:$F$31,MATCH($B$5&amp;"|C",Patterns!$A$5:$A$31,0)),MOD($A138-$B$6,INDEX(Patterns!$D$5:$D$31,MATCH($B$5&amp;"|C",Patterns!$A$5:$A$31,0)))+1,1),"-")</f>
        <v>-</v>
      </c>
      <c r="F138" s="18" t="str">
        <f aca="false">IFERROR(MID(INDEX(Patterns!$F$5:$F$31,MATCH($B$5&amp;"|D",Patterns!$A$5:$A$31,0)),MOD($A138-$B$6,INDEX(Patterns!$D$5:$D$31,MATCH($B$5&amp;"|D",Patterns!$A$5:$A$31,0)))+1,1),"-")</f>
        <v>N</v>
      </c>
      <c r="G138" s="18" t="str">
        <f aca="false">TRIM(IF(C138="D","A ","")&amp;IF(D138="D","B ","")&amp;IF(E138="D","C ","")&amp;IF(F138="D","D ",""))</f>
        <v>B</v>
      </c>
      <c r="H138" s="18" t="str">
        <f aca="false">TRIM(IF(C138="E","A ","")&amp;IF(D138="E","B ","")&amp;IF(E138="E","C ","")&amp;IF(F138="E","D ",""))</f>
        <v/>
      </c>
      <c r="I138" s="18" t="str">
        <f aca="false">TRIM(IF(C138="N","A ","")&amp;IF(D138="N","B ","")&amp;IF(E138="N","C ","")&amp;IF(F138="N","D ",""))</f>
        <v>D</v>
      </c>
      <c r="J138" s="18" t="str">
        <f aca="false">IF(AND(COUNTIF(C138:F138,"D")=1,COUNTIF(C138:F138,"N")=1,OR($B$9=12,COUNTIF(C138:F138,"E")=1)),"Covered","Check")</f>
        <v>Covered</v>
      </c>
    </row>
    <row r="139" customFormat="false" ht="15" hidden="false" customHeight="false" outlineLevel="0" collapsed="false">
      <c r="A139" s="16" t="n">
        <f aca="false">A138+1</f>
        <v>46452</v>
      </c>
      <c r="B139" s="17" t="str">
        <f aca="false">TEXT(A139,"ddd")</f>
        <v>Sat</v>
      </c>
      <c r="C139" s="18" t="str">
        <f aca="false">IFERROR(MID(INDEX(Patterns!$F$5:$F$31,MATCH($B$5&amp;"|A",Patterns!$A$5:$A$31,0)),MOD($A139-$B$6,INDEX(Patterns!$D$5:$D$31,MATCH($B$5&amp;"|A",Patterns!$A$5:$A$31,0)))+1,1),"-")</f>
        <v>-</v>
      </c>
      <c r="D139" s="18" t="str">
        <f aca="false">IFERROR(MID(INDEX(Patterns!$F$5:$F$31,MATCH($B$5&amp;"|B",Patterns!$A$5:$A$31,0)),MOD($A139-$B$6,INDEX(Patterns!$D$5:$D$31,MATCH($B$5&amp;"|B",Patterns!$A$5:$A$31,0)))+1,1),"-")</f>
        <v>D</v>
      </c>
      <c r="E139" s="18" t="str">
        <f aca="false">IFERROR(MID(INDEX(Patterns!$F$5:$F$31,MATCH($B$5&amp;"|C",Patterns!$A$5:$A$31,0)),MOD($A139-$B$6,INDEX(Patterns!$D$5:$D$31,MATCH($B$5&amp;"|C",Patterns!$A$5:$A$31,0)))+1,1),"-")</f>
        <v>-</v>
      </c>
      <c r="F139" s="18" t="str">
        <f aca="false">IFERROR(MID(INDEX(Patterns!$F$5:$F$31,MATCH($B$5&amp;"|D",Patterns!$A$5:$A$31,0)),MOD($A139-$B$6,INDEX(Patterns!$D$5:$D$31,MATCH($B$5&amp;"|D",Patterns!$A$5:$A$31,0)))+1,1),"-")</f>
        <v>N</v>
      </c>
      <c r="G139" s="18" t="str">
        <f aca="false">TRIM(IF(C139="D","A ","")&amp;IF(D139="D","B ","")&amp;IF(E139="D","C ","")&amp;IF(F139="D","D ",""))</f>
        <v>B</v>
      </c>
      <c r="H139" s="18" t="str">
        <f aca="false">TRIM(IF(C139="E","A ","")&amp;IF(D139="E","B ","")&amp;IF(E139="E","C ","")&amp;IF(F139="E","D ",""))</f>
        <v/>
      </c>
      <c r="I139" s="18" t="str">
        <f aca="false">TRIM(IF(C139="N","A ","")&amp;IF(D139="N","B ","")&amp;IF(E139="N","C ","")&amp;IF(F139="N","D ",""))</f>
        <v>D</v>
      </c>
      <c r="J139" s="18" t="str">
        <f aca="false">IF(AND(COUNTIF(C139:F139,"D")=1,COUNTIF(C139:F139,"N")=1,OR($B$9=12,COUNTIF(C139:F139,"E")=1)),"Covered","Check")</f>
        <v>Covered</v>
      </c>
    </row>
    <row r="140" customFormat="false" ht="15" hidden="false" customHeight="false" outlineLevel="0" collapsed="false">
      <c r="A140" s="16" t="n">
        <f aca="false">A139+1</f>
        <v>46453</v>
      </c>
      <c r="B140" s="17" t="str">
        <f aca="false">TEXT(A140,"ddd")</f>
        <v>Sun</v>
      </c>
      <c r="C140" s="18" t="str">
        <f aca="false">IFERROR(MID(INDEX(Patterns!$F$5:$F$31,MATCH($B$5&amp;"|A",Patterns!$A$5:$A$31,0)),MOD($A140-$B$6,INDEX(Patterns!$D$5:$D$31,MATCH($B$5&amp;"|A",Patterns!$A$5:$A$31,0)))+1,1),"-")</f>
        <v>-</v>
      </c>
      <c r="D140" s="18" t="str">
        <f aca="false">IFERROR(MID(INDEX(Patterns!$F$5:$F$31,MATCH($B$5&amp;"|B",Patterns!$A$5:$A$31,0)),MOD($A140-$B$6,INDEX(Patterns!$D$5:$D$31,MATCH($B$5&amp;"|B",Patterns!$A$5:$A$31,0)))+1,1),"-")</f>
        <v>D</v>
      </c>
      <c r="E140" s="18" t="str">
        <f aca="false">IFERROR(MID(INDEX(Patterns!$F$5:$F$31,MATCH($B$5&amp;"|C",Patterns!$A$5:$A$31,0)),MOD($A140-$B$6,INDEX(Patterns!$D$5:$D$31,MATCH($B$5&amp;"|C",Patterns!$A$5:$A$31,0)))+1,1),"-")</f>
        <v>-</v>
      </c>
      <c r="F140" s="18" t="str">
        <f aca="false">IFERROR(MID(INDEX(Patterns!$F$5:$F$31,MATCH($B$5&amp;"|D",Patterns!$A$5:$A$31,0)),MOD($A140-$B$6,INDEX(Patterns!$D$5:$D$31,MATCH($B$5&amp;"|D",Patterns!$A$5:$A$31,0)))+1,1),"-")</f>
        <v>N</v>
      </c>
      <c r="G140" s="18" t="str">
        <f aca="false">TRIM(IF(C140="D","A ","")&amp;IF(D140="D","B ","")&amp;IF(E140="D","C ","")&amp;IF(F140="D","D ",""))</f>
        <v>B</v>
      </c>
      <c r="H140" s="18" t="str">
        <f aca="false">TRIM(IF(C140="E","A ","")&amp;IF(D140="E","B ","")&amp;IF(E140="E","C ","")&amp;IF(F140="E","D ",""))</f>
        <v/>
      </c>
      <c r="I140" s="18" t="str">
        <f aca="false">TRIM(IF(C140="N","A ","")&amp;IF(D140="N","B ","")&amp;IF(E140="N","C ","")&amp;IF(F140="N","D ",""))</f>
        <v>D</v>
      </c>
      <c r="J140" s="18" t="str">
        <f aca="false">IF(AND(COUNTIF(C140:F140,"D")=1,COUNTIF(C140:F140,"N")=1,OR($B$9=12,COUNTIF(C140:F140,"E")=1)),"Covered","Check")</f>
        <v>Covered</v>
      </c>
    </row>
    <row r="141" customFormat="false" ht="15" hidden="false" customHeight="false" outlineLevel="0" collapsed="false">
      <c r="A141" s="16" t="n">
        <f aca="false">A140+1</f>
        <v>46454</v>
      </c>
      <c r="B141" s="17" t="str">
        <f aca="false">TEXT(A141,"ddd")</f>
        <v>Mon</v>
      </c>
      <c r="C141" s="18" t="str">
        <f aca="false">IFERROR(MID(INDEX(Patterns!$F$5:$F$31,MATCH($B$5&amp;"|A",Patterns!$A$5:$A$31,0)),MOD($A141-$B$6,INDEX(Patterns!$D$5:$D$31,MATCH($B$5&amp;"|A",Patterns!$A$5:$A$31,0)))+1,1),"-")</f>
        <v>D</v>
      </c>
      <c r="D141" s="18" t="str">
        <f aca="false">IFERROR(MID(INDEX(Patterns!$F$5:$F$31,MATCH($B$5&amp;"|B",Patterns!$A$5:$A$31,0)),MOD($A141-$B$6,INDEX(Patterns!$D$5:$D$31,MATCH($B$5&amp;"|B",Patterns!$A$5:$A$31,0)))+1,1),"-")</f>
        <v>-</v>
      </c>
      <c r="E141" s="18" t="str">
        <f aca="false">IFERROR(MID(INDEX(Patterns!$F$5:$F$31,MATCH($B$5&amp;"|C",Patterns!$A$5:$A$31,0)),MOD($A141-$B$6,INDEX(Patterns!$D$5:$D$31,MATCH($B$5&amp;"|C",Patterns!$A$5:$A$31,0)))+1,1),"-")</f>
        <v>N</v>
      </c>
      <c r="F141" s="18" t="str">
        <f aca="false">IFERROR(MID(INDEX(Patterns!$F$5:$F$31,MATCH($B$5&amp;"|D",Patterns!$A$5:$A$31,0)),MOD($A141-$B$6,INDEX(Patterns!$D$5:$D$31,MATCH($B$5&amp;"|D",Patterns!$A$5:$A$31,0)))+1,1),"-")</f>
        <v>-</v>
      </c>
      <c r="G141" s="18" t="str">
        <f aca="false">TRIM(IF(C141="D","A ","")&amp;IF(D141="D","B ","")&amp;IF(E141="D","C ","")&amp;IF(F141="D","D ",""))</f>
        <v>A</v>
      </c>
      <c r="H141" s="18" t="str">
        <f aca="false">TRIM(IF(C141="E","A ","")&amp;IF(D141="E","B ","")&amp;IF(E141="E","C ","")&amp;IF(F141="E","D ",""))</f>
        <v/>
      </c>
      <c r="I141" s="18" t="str">
        <f aca="false">TRIM(IF(C141="N","A ","")&amp;IF(D141="N","B ","")&amp;IF(E141="N","C ","")&amp;IF(F141="N","D ",""))</f>
        <v>C</v>
      </c>
      <c r="J141" s="18" t="str">
        <f aca="false">IF(AND(COUNTIF(C141:F141,"D")=1,COUNTIF(C141:F141,"N")=1,OR($B$9=12,COUNTIF(C141:F141,"E")=1)),"Covered","Check")</f>
        <v>Covered</v>
      </c>
    </row>
    <row r="142" customFormat="false" ht="15" hidden="false" customHeight="false" outlineLevel="0" collapsed="false">
      <c r="A142" s="16" t="n">
        <f aca="false">A141+1</f>
        <v>46455</v>
      </c>
      <c r="B142" s="17" t="str">
        <f aca="false">TEXT(A142,"ddd")</f>
        <v>Tue</v>
      </c>
      <c r="C142" s="18" t="str">
        <f aca="false">IFERROR(MID(INDEX(Patterns!$F$5:$F$31,MATCH($B$5&amp;"|A",Patterns!$A$5:$A$31,0)),MOD($A142-$B$6,INDEX(Patterns!$D$5:$D$31,MATCH($B$5&amp;"|A",Patterns!$A$5:$A$31,0)))+1,1),"-")</f>
        <v>D</v>
      </c>
      <c r="D142" s="18" t="str">
        <f aca="false">IFERROR(MID(INDEX(Patterns!$F$5:$F$31,MATCH($B$5&amp;"|B",Patterns!$A$5:$A$31,0)),MOD($A142-$B$6,INDEX(Patterns!$D$5:$D$31,MATCH($B$5&amp;"|B",Patterns!$A$5:$A$31,0)))+1,1),"-")</f>
        <v>-</v>
      </c>
      <c r="E142" s="18" t="str">
        <f aca="false">IFERROR(MID(INDEX(Patterns!$F$5:$F$31,MATCH($B$5&amp;"|C",Patterns!$A$5:$A$31,0)),MOD($A142-$B$6,INDEX(Patterns!$D$5:$D$31,MATCH($B$5&amp;"|C",Patterns!$A$5:$A$31,0)))+1,1),"-")</f>
        <v>N</v>
      </c>
      <c r="F142" s="18" t="str">
        <f aca="false">IFERROR(MID(INDEX(Patterns!$F$5:$F$31,MATCH($B$5&amp;"|D",Patterns!$A$5:$A$31,0)),MOD($A142-$B$6,INDEX(Patterns!$D$5:$D$31,MATCH($B$5&amp;"|D",Patterns!$A$5:$A$31,0)))+1,1),"-")</f>
        <v>-</v>
      </c>
      <c r="G142" s="18" t="str">
        <f aca="false">TRIM(IF(C142="D","A ","")&amp;IF(D142="D","B ","")&amp;IF(E142="D","C ","")&amp;IF(F142="D","D ",""))</f>
        <v>A</v>
      </c>
      <c r="H142" s="18" t="str">
        <f aca="false">TRIM(IF(C142="E","A ","")&amp;IF(D142="E","B ","")&amp;IF(E142="E","C ","")&amp;IF(F142="E","D ",""))</f>
        <v/>
      </c>
      <c r="I142" s="18" t="str">
        <f aca="false">TRIM(IF(C142="N","A ","")&amp;IF(D142="N","B ","")&amp;IF(E142="N","C ","")&amp;IF(F142="N","D ",""))</f>
        <v>C</v>
      </c>
      <c r="J142" s="18" t="str">
        <f aca="false">IF(AND(COUNTIF(C142:F142,"D")=1,COUNTIF(C142:F142,"N")=1,OR($B$9=12,COUNTIF(C142:F142,"E")=1)),"Covered","Check")</f>
        <v>Covered</v>
      </c>
    </row>
    <row r="143" customFormat="false" ht="15" hidden="false" customHeight="false" outlineLevel="0" collapsed="false">
      <c r="A143" s="16" t="n">
        <f aca="false">A142+1</f>
        <v>46456</v>
      </c>
      <c r="B143" s="17" t="str">
        <f aca="false">TEXT(A143,"ddd")</f>
        <v>Wed</v>
      </c>
      <c r="C143" s="18" t="str">
        <f aca="false">IFERROR(MID(INDEX(Patterns!$F$5:$F$31,MATCH($B$5&amp;"|A",Patterns!$A$5:$A$31,0)),MOD($A143-$B$6,INDEX(Patterns!$D$5:$D$31,MATCH($B$5&amp;"|A",Patterns!$A$5:$A$31,0)))+1,1),"-")</f>
        <v>-</v>
      </c>
      <c r="D143" s="18" t="str">
        <f aca="false">IFERROR(MID(INDEX(Patterns!$F$5:$F$31,MATCH($B$5&amp;"|B",Patterns!$A$5:$A$31,0)),MOD($A143-$B$6,INDEX(Patterns!$D$5:$D$31,MATCH($B$5&amp;"|B",Patterns!$A$5:$A$31,0)))+1,1),"-")</f>
        <v>D</v>
      </c>
      <c r="E143" s="18" t="str">
        <f aca="false">IFERROR(MID(INDEX(Patterns!$F$5:$F$31,MATCH($B$5&amp;"|C",Patterns!$A$5:$A$31,0)),MOD($A143-$B$6,INDEX(Patterns!$D$5:$D$31,MATCH($B$5&amp;"|C",Patterns!$A$5:$A$31,0)))+1,1),"-")</f>
        <v>-</v>
      </c>
      <c r="F143" s="18" t="str">
        <f aca="false">IFERROR(MID(INDEX(Patterns!$F$5:$F$31,MATCH($B$5&amp;"|D",Patterns!$A$5:$A$31,0)),MOD($A143-$B$6,INDEX(Patterns!$D$5:$D$31,MATCH($B$5&amp;"|D",Patterns!$A$5:$A$31,0)))+1,1),"-")</f>
        <v>N</v>
      </c>
      <c r="G143" s="18" t="str">
        <f aca="false">TRIM(IF(C143="D","A ","")&amp;IF(D143="D","B ","")&amp;IF(E143="D","C ","")&amp;IF(F143="D","D ",""))</f>
        <v>B</v>
      </c>
      <c r="H143" s="18" t="str">
        <f aca="false">TRIM(IF(C143="E","A ","")&amp;IF(D143="E","B ","")&amp;IF(E143="E","C ","")&amp;IF(F143="E","D ",""))</f>
        <v/>
      </c>
      <c r="I143" s="18" t="str">
        <f aca="false">TRIM(IF(C143="N","A ","")&amp;IF(D143="N","B ","")&amp;IF(E143="N","C ","")&amp;IF(F143="N","D ",""))</f>
        <v>D</v>
      </c>
      <c r="J143" s="18" t="str">
        <f aca="false">IF(AND(COUNTIF(C143:F143,"D")=1,COUNTIF(C143:F143,"N")=1,OR($B$9=12,COUNTIF(C143:F143,"E")=1)),"Covered","Check")</f>
        <v>Covered</v>
      </c>
    </row>
    <row r="144" customFormat="false" ht="15" hidden="false" customHeight="false" outlineLevel="0" collapsed="false">
      <c r="A144" s="16" t="n">
        <f aca="false">A143+1</f>
        <v>46457</v>
      </c>
      <c r="B144" s="17" t="str">
        <f aca="false">TEXT(A144,"ddd")</f>
        <v>Thu</v>
      </c>
      <c r="C144" s="18" t="str">
        <f aca="false">IFERROR(MID(INDEX(Patterns!$F$5:$F$31,MATCH($B$5&amp;"|A",Patterns!$A$5:$A$31,0)),MOD($A144-$B$6,INDEX(Patterns!$D$5:$D$31,MATCH($B$5&amp;"|A",Patterns!$A$5:$A$31,0)))+1,1),"-")</f>
        <v>-</v>
      </c>
      <c r="D144" s="18" t="str">
        <f aca="false">IFERROR(MID(INDEX(Patterns!$F$5:$F$31,MATCH($B$5&amp;"|B",Patterns!$A$5:$A$31,0)),MOD($A144-$B$6,INDEX(Patterns!$D$5:$D$31,MATCH($B$5&amp;"|B",Patterns!$A$5:$A$31,0)))+1,1),"-")</f>
        <v>D</v>
      </c>
      <c r="E144" s="18" t="str">
        <f aca="false">IFERROR(MID(INDEX(Patterns!$F$5:$F$31,MATCH($B$5&amp;"|C",Patterns!$A$5:$A$31,0)),MOD($A144-$B$6,INDEX(Patterns!$D$5:$D$31,MATCH($B$5&amp;"|C",Patterns!$A$5:$A$31,0)))+1,1),"-")</f>
        <v>-</v>
      </c>
      <c r="F144" s="18" t="str">
        <f aca="false">IFERROR(MID(INDEX(Patterns!$F$5:$F$31,MATCH($B$5&amp;"|D",Patterns!$A$5:$A$31,0)),MOD($A144-$B$6,INDEX(Patterns!$D$5:$D$31,MATCH($B$5&amp;"|D",Patterns!$A$5:$A$31,0)))+1,1),"-")</f>
        <v>N</v>
      </c>
      <c r="G144" s="18" t="str">
        <f aca="false">TRIM(IF(C144="D","A ","")&amp;IF(D144="D","B ","")&amp;IF(E144="D","C ","")&amp;IF(F144="D","D ",""))</f>
        <v>B</v>
      </c>
      <c r="H144" s="18" t="str">
        <f aca="false">TRIM(IF(C144="E","A ","")&amp;IF(D144="E","B ","")&amp;IF(E144="E","C ","")&amp;IF(F144="E","D ",""))</f>
        <v/>
      </c>
      <c r="I144" s="18" t="str">
        <f aca="false">TRIM(IF(C144="N","A ","")&amp;IF(D144="N","B ","")&amp;IF(E144="N","C ","")&amp;IF(F144="N","D ",""))</f>
        <v>D</v>
      </c>
      <c r="J144" s="18" t="str">
        <f aca="false">IF(AND(COUNTIF(C144:F144,"D")=1,COUNTIF(C144:F144,"N")=1,OR($B$9=12,COUNTIF(C144:F144,"E")=1)),"Covered","Check")</f>
        <v>Covered</v>
      </c>
    </row>
    <row r="145" customFormat="false" ht="15" hidden="false" customHeight="false" outlineLevel="0" collapsed="false">
      <c r="A145" s="16" t="n">
        <f aca="false">A144+1</f>
        <v>46458</v>
      </c>
      <c r="B145" s="17" t="str">
        <f aca="false">TEXT(A145,"ddd")</f>
        <v>Fri</v>
      </c>
      <c r="C145" s="18" t="str">
        <f aca="false">IFERROR(MID(INDEX(Patterns!$F$5:$F$31,MATCH($B$5&amp;"|A",Patterns!$A$5:$A$31,0)),MOD($A145-$B$6,INDEX(Patterns!$D$5:$D$31,MATCH($B$5&amp;"|A",Patterns!$A$5:$A$31,0)))+1,1),"-")</f>
        <v>D</v>
      </c>
      <c r="D145" s="18" t="str">
        <f aca="false">IFERROR(MID(INDEX(Patterns!$F$5:$F$31,MATCH($B$5&amp;"|B",Patterns!$A$5:$A$31,0)),MOD($A145-$B$6,INDEX(Patterns!$D$5:$D$31,MATCH($B$5&amp;"|B",Patterns!$A$5:$A$31,0)))+1,1),"-")</f>
        <v>-</v>
      </c>
      <c r="E145" s="18" t="str">
        <f aca="false">IFERROR(MID(INDEX(Patterns!$F$5:$F$31,MATCH($B$5&amp;"|C",Patterns!$A$5:$A$31,0)),MOD($A145-$B$6,INDEX(Patterns!$D$5:$D$31,MATCH($B$5&amp;"|C",Patterns!$A$5:$A$31,0)))+1,1),"-")</f>
        <v>N</v>
      </c>
      <c r="F145" s="18" t="str">
        <f aca="false">IFERROR(MID(INDEX(Patterns!$F$5:$F$31,MATCH($B$5&amp;"|D",Patterns!$A$5:$A$31,0)),MOD($A145-$B$6,INDEX(Patterns!$D$5:$D$31,MATCH($B$5&amp;"|D",Patterns!$A$5:$A$31,0)))+1,1),"-")</f>
        <v>-</v>
      </c>
      <c r="G145" s="18" t="str">
        <f aca="false">TRIM(IF(C145="D","A ","")&amp;IF(D145="D","B ","")&amp;IF(E145="D","C ","")&amp;IF(F145="D","D ",""))</f>
        <v>A</v>
      </c>
      <c r="H145" s="18" t="str">
        <f aca="false">TRIM(IF(C145="E","A ","")&amp;IF(D145="E","B ","")&amp;IF(E145="E","C ","")&amp;IF(F145="E","D ",""))</f>
        <v/>
      </c>
      <c r="I145" s="18" t="str">
        <f aca="false">TRIM(IF(C145="N","A ","")&amp;IF(D145="N","B ","")&amp;IF(E145="N","C ","")&amp;IF(F145="N","D ",""))</f>
        <v>C</v>
      </c>
      <c r="J145" s="18" t="str">
        <f aca="false">IF(AND(COUNTIF(C145:F145,"D")=1,COUNTIF(C145:F145,"N")=1,OR($B$9=12,COUNTIF(C145:F145,"E")=1)),"Covered","Check")</f>
        <v>Covered</v>
      </c>
    </row>
    <row r="146" customFormat="false" ht="15" hidden="false" customHeight="false" outlineLevel="0" collapsed="false">
      <c r="A146" s="16" t="n">
        <f aca="false">A145+1</f>
        <v>46459</v>
      </c>
      <c r="B146" s="17" t="str">
        <f aca="false">TEXT(A146,"ddd")</f>
        <v>Sat</v>
      </c>
      <c r="C146" s="18" t="str">
        <f aca="false">IFERROR(MID(INDEX(Patterns!$F$5:$F$31,MATCH($B$5&amp;"|A",Patterns!$A$5:$A$31,0)),MOD($A146-$B$6,INDEX(Patterns!$D$5:$D$31,MATCH($B$5&amp;"|A",Patterns!$A$5:$A$31,0)))+1,1),"-")</f>
        <v>D</v>
      </c>
      <c r="D146" s="18" t="str">
        <f aca="false">IFERROR(MID(INDEX(Patterns!$F$5:$F$31,MATCH($B$5&amp;"|B",Patterns!$A$5:$A$31,0)),MOD($A146-$B$6,INDEX(Patterns!$D$5:$D$31,MATCH($B$5&amp;"|B",Patterns!$A$5:$A$31,0)))+1,1),"-")</f>
        <v>-</v>
      </c>
      <c r="E146" s="18" t="str">
        <f aca="false">IFERROR(MID(INDEX(Patterns!$F$5:$F$31,MATCH($B$5&amp;"|C",Patterns!$A$5:$A$31,0)),MOD($A146-$B$6,INDEX(Patterns!$D$5:$D$31,MATCH($B$5&amp;"|C",Patterns!$A$5:$A$31,0)))+1,1),"-")</f>
        <v>N</v>
      </c>
      <c r="F146" s="18" t="str">
        <f aca="false">IFERROR(MID(INDEX(Patterns!$F$5:$F$31,MATCH($B$5&amp;"|D",Patterns!$A$5:$A$31,0)),MOD($A146-$B$6,INDEX(Patterns!$D$5:$D$31,MATCH($B$5&amp;"|D",Patterns!$A$5:$A$31,0)))+1,1),"-")</f>
        <v>-</v>
      </c>
      <c r="G146" s="18" t="str">
        <f aca="false">TRIM(IF(C146="D","A ","")&amp;IF(D146="D","B ","")&amp;IF(E146="D","C ","")&amp;IF(F146="D","D ",""))</f>
        <v>A</v>
      </c>
      <c r="H146" s="18" t="str">
        <f aca="false">TRIM(IF(C146="E","A ","")&amp;IF(D146="E","B ","")&amp;IF(E146="E","C ","")&amp;IF(F146="E","D ",""))</f>
        <v/>
      </c>
      <c r="I146" s="18" t="str">
        <f aca="false">TRIM(IF(C146="N","A ","")&amp;IF(D146="N","B ","")&amp;IF(E146="N","C ","")&amp;IF(F146="N","D ",""))</f>
        <v>C</v>
      </c>
      <c r="J146" s="18" t="str">
        <f aca="false">IF(AND(COUNTIF(C146:F146,"D")=1,COUNTIF(C146:F146,"N")=1,OR($B$9=12,COUNTIF(C146:F146,"E")=1)),"Covered","Check")</f>
        <v>Covered</v>
      </c>
    </row>
    <row r="147" customFormat="false" ht="15" hidden="false" customHeight="false" outlineLevel="0" collapsed="false">
      <c r="A147" s="16" t="n">
        <f aca="false">A146+1</f>
        <v>46460</v>
      </c>
      <c r="B147" s="17" t="str">
        <f aca="false">TEXT(A147,"ddd")</f>
        <v>Sun</v>
      </c>
      <c r="C147" s="18" t="str">
        <f aca="false">IFERROR(MID(INDEX(Patterns!$F$5:$F$31,MATCH($B$5&amp;"|A",Patterns!$A$5:$A$31,0)),MOD($A147-$B$6,INDEX(Patterns!$D$5:$D$31,MATCH($B$5&amp;"|A",Patterns!$A$5:$A$31,0)))+1,1),"-")</f>
        <v>D</v>
      </c>
      <c r="D147" s="18" t="str">
        <f aca="false">IFERROR(MID(INDEX(Patterns!$F$5:$F$31,MATCH($B$5&amp;"|B",Patterns!$A$5:$A$31,0)),MOD($A147-$B$6,INDEX(Patterns!$D$5:$D$31,MATCH($B$5&amp;"|B",Patterns!$A$5:$A$31,0)))+1,1),"-")</f>
        <v>-</v>
      </c>
      <c r="E147" s="18" t="str">
        <f aca="false">IFERROR(MID(INDEX(Patterns!$F$5:$F$31,MATCH($B$5&amp;"|C",Patterns!$A$5:$A$31,0)),MOD($A147-$B$6,INDEX(Patterns!$D$5:$D$31,MATCH($B$5&amp;"|C",Patterns!$A$5:$A$31,0)))+1,1),"-")</f>
        <v>N</v>
      </c>
      <c r="F147" s="18" t="str">
        <f aca="false">IFERROR(MID(INDEX(Patterns!$F$5:$F$31,MATCH($B$5&amp;"|D",Patterns!$A$5:$A$31,0)),MOD($A147-$B$6,INDEX(Patterns!$D$5:$D$31,MATCH($B$5&amp;"|D",Patterns!$A$5:$A$31,0)))+1,1),"-")</f>
        <v>-</v>
      </c>
      <c r="G147" s="18" t="str">
        <f aca="false">TRIM(IF(C147="D","A ","")&amp;IF(D147="D","B ","")&amp;IF(E147="D","C ","")&amp;IF(F147="D","D ",""))</f>
        <v>A</v>
      </c>
      <c r="H147" s="18" t="str">
        <f aca="false">TRIM(IF(C147="E","A ","")&amp;IF(D147="E","B ","")&amp;IF(E147="E","C ","")&amp;IF(F147="E","D ",""))</f>
        <v/>
      </c>
      <c r="I147" s="18" t="str">
        <f aca="false">TRIM(IF(C147="N","A ","")&amp;IF(D147="N","B ","")&amp;IF(E147="N","C ","")&amp;IF(F147="N","D ",""))</f>
        <v>C</v>
      </c>
      <c r="J147" s="18" t="str">
        <f aca="false">IF(AND(COUNTIF(C147:F147,"D")=1,COUNTIF(C147:F147,"N")=1,OR($B$9=12,COUNTIF(C147:F147,"E")=1)),"Covered","Check")</f>
        <v>Covered</v>
      </c>
    </row>
    <row r="148" customFormat="false" ht="15" hidden="false" customHeight="false" outlineLevel="0" collapsed="false">
      <c r="A148" s="16" t="n">
        <f aca="false">A147+1</f>
        <v>46461</v>
      </c>
      <c r="B148" s="17" t="str">
        <f aca="false">TEXT(A148,"ddd")</f>
        <v>Mon</v>
      </c>
      <c r="C148" s="18" t="str">
        <f aca="false">IFERROR(MID(INDEX(Patterns!$F$5:$F$31,MATCH($B$5&amp;"|A",Patterns!$A$5:$A$31,0)),MOD($A148-$B$6,INDEX(Patterns!$D$5:$D$31,MATCH($B$5&amp;"|A",Patterns!$A$5:$A$31,0)))+1,1),"-")</f>
        <v>-</v>
      </c>
      <c r="D148" s="18" t="str">
        <f aca="false">IFERROR(MID(INDEX(Patterns!$F$5:$F$31,MATCH($B$5&amp;"|B",Patterns!$A$5:$A$31,0)),MOD($A148-$B$6,INDEX(Patterns!$D$5:$D$31,MATCH($B$5&amp;"|B",Patterns!$A$5:$A$31,0)))+1,1),"-")</f>
        <v>D</v>
      </c>
      <c r="E148" s="18" t="str">
        <f aca="false">IFERROR(MID(INDEX(Patterns!$F$5:$F$31,MATCH($B$5&amp;"|C",Patterns!$A$5:$A$31,0)),MOD($A148-$B$6,INDEX(Patterns!$D$5:$D$31,MATCH($B$5&amp;"|C",Patterns!$A$5:$A$31,0)))+1,1),"-")</f>
        <v>-</v>
      </c>
      <c r="F148" s="18" t="str">
        <f aca="false">IFERROR(MID(INDEX(Patterns!$F$5:$F$31,MATCH($B$5&amp;"|D",Patterns!$A$5:$A$31,0)),MOD($A148-$B$6,INDEX(Patterns!$D$5:$D$31,MATCH($B$5&amp;"|D",Patterns!$A$5:$A$31,0)))+1,1),"-")</f>
        <v>N</v>
      </c>
      <c r="G148" s="18" t="str">
        <f aca="false">TRIM(IF(C148="D","A ","")&amp;IF(D148="D","B ","")&amp;IF(E148="D","C ","")&amp;IF(F148="D","D ",""))</f>
        <v>B</v>
      </c>
      <c r="H148" s="18" t="str">
        <f aca="false">TRIM(IF(C148="E","A ","")&amp;IF(D148="E","B ","")&amp;IF(E148="E","C ","")&amp;IF(F148="E","D ",""))</f>
        <v/>
      </c>
      <c r="I148" s="18" t="str">
        <f aca="false">TRIM(IF(C148="N","A ","")&amp;IF(D148="N","B ","")&amp;IF(E148="N","C ","")&amp;IF(F148="N","D ",""))</f>
        <v>D</v>
      </c>
      <c r="J148" s="18" t="str">
        <f aca="false">IF(AND(COUNTIF(C148:F148,"D")=1,COUNTIF(C148:F148,"N")=1,OR($B$9=12,COUNTIF(C148:F148,"E")=1)),"Covered","Check")</f>
        <v>Covered</v>
      </c>
    </row>
    <row r="149" customFormat="false" ht="15" hidden="false" customHeight="false" outlineLevel="0" collapsed="false">
      <c r="A149" s="16" t="n">
        <f aca="false">A148+1</f>
        <v>46462</v>
      </c>
      <c r="B149" s="17" t="str">
        <f aca="false">TEXT(A149,"ddd")</f>
        <v>Tue</v>
      </c>
      <c r="C149" s="18" t="str">
        <f aca="false">IFERROR(MID(INDEX(Patterns!$F$5:$F$31,MATCH($B$5&amp;"|A",Patterns!$A$5:$A$31,0)),MOD($A149-$B$6,INDEX(Patterns!$D$5:$D$31,MATCH($B$5&amp;"|A",Patterns!$A$5:$A$31,0)))+1,1),"-")</f>
        <v>-</v>
      </c>
      <c r="D149" s="18" t="str">
        <f aca="false">IFERROR(MID(INDEX(Patterns!$F$5:$F$31,MATCH($B$5&amp;"|B",Patterns!$A$5:$A$31,0)),MOD($A149-$B$6,INDEX(Patterns!$D$5:$D$31,MATCH($B$5&amp;"|B",Patterns!$A$5:$A$31,0)))+1,1),"-")</f>
        <v>D</v>
      </c>
      <c r="E149" s="18" t="str">
        <f aca="false">IFERROR(MID(INDEX(Patterns!$F$5:$F$31,MATCH($B$5&amp;"|C",Patterns!$A$5:$A$31,0)),MOD($A149-$B$6,INDEX(Patterns!$D$5:$D$31,MATCH($B$5&amp;"|C",Patterns!$A$5:$A$31,0)))+1,1),"-")</f>
        <v>-</v>
      </c>
      <c r="F149" s="18" t="str">
        <f aca="false">IFERROR(MID(INDEX(Patterns!$F$5:$F$31,MATCH($B$5&amp;"|D",Patterns!$A$5:$A$31,0)),MOD($A149-$B$6,INDEX(Patterns!$D$5:$D$31,MATCH($B$5&amp;"|D",Patterns!$A$5:$A$31,0)))+1,1),"-")</f>
        <v>N</v>
      </c>
      <c r="G149" s="18" t="str">
        <f aca="false">TRIM(IF(C149="D","A ","")&amp;IF(D149="D","B ","")&amp;IF(E149="D","C ","")&amp;IF(F149="D","D ",""))</f>
        <v>B</v>
      </c>
      <c r="H149" s="18" t="str">
        <f aca="false">TRIM(IF(C149="E","A ","")&amp;IF(D149="E","B ","")&amp;IF(E149="E","C ","")&amp;IF(F149="E","D ",""))</f>
        <v/>
      </c>
      <c r="I149" s="18" t="str">
        <f aca="false">TRIM(IF(C149="N","A ","")&amp;IF(D149="N","B ","")&amp;IF(E149="N","C ","")&amp;IF(F149="N","D ",""))</f>
        <v>D</v>
      </c>
      <c r="J149" s="18" t="str">
        <f aca="false">IF(AND(COUNTIF(C149:F149,"D")=1,COUNTIF(C149:F149,"N")=1,OR($B$9=12,COUNTIF(C149:F149,"E")=1)),"Covered","Check")</f>
        <v>Covered</v>
      </c>
    </row>
    <row r="150" customFormat="false" ht="15" hidden="false" customHeight="false" outlineLevel="0" collapsed="false">
      <c r="A150" s="16" t="n">
        <f aca="false">A149+1</f>
        <v>46463</v>
      </c>
      <c r="B150" s="17" t="str">
        <f aca="false">TEXT(A150,"ddd")</f>
        <v>Wed</v>
      </c>
      <c r="C150" s="18" t="str">
        <f aca="false">IFERROR(MID(INDEX(Patterns!$F$5:$F$31,MATCH($B$5&amp;"|A",Patterns!$A$5:$A$31,0)),MOD($A150-$B$6,INDEX(Patterns!$D$5:$D$31,MATCH($B$5&amp;"|A",Patterns!$A$5:$A$31,0)))+1,1),"-")</f>
        <v>D</v>
      </c>
      <c r="D150" s="18" t="str">
        <f aca="false">IFERROR(MID(INDEX(Patterns!$F$5:$F$31,MATCH($B$5&amp;"|B",Patterns!$A$5:$A$31,0)),MOD($A150-$B$6,INDEX(Patterns!$D$5:$D$31,MATCH($B$5&amp;"|B",Patterns!$A$5:$A$31,0)))+1,1),"-")</f>
        <v>-</v>
      </c>
      <c r="E150" s="18" t="str">
        <f aca="false">IFERROR(MID(INDEX(Patterns!$F$5:$F$31,MATCH($B$5&amp;"|C",Patterns!$A$5:$A$31,0)),MOD($A150-$B$6,INDEX(Patterns!$D$5:$D$31,MATCH($B$5&amp;"|C",Patterns!$A$5:$A$31,0)))+1,1),"-")</f>
        <v>N</v>
      </c>
      <c r="F150" s="18" t="str">
        <f aca="false">IFERROR(MID(INDEX(Patterns!$F$5:$F$31,MATCH($B$5&amp;"|D",Patterns!$A$5:$A$31,0)),MOD($A150-$B$6,INDEX(Patterns!$D$5:$D$31,MATCH($B$5&amp;"|D",Patterns!$A$5:$A$31,0)))+1,1),"-")</f>
        <v>-</v>
      </c>
      <c r="G150" s="18" t="str">
        <f aca="false">TRIM(IF(C150="D","A ","")&amp;IF(D150="D","B ","")&amp;IF(E150="D","C ","")&amp;IF(F150="D","D ",""))</f>
        <v>A</v>
      </c>
      <c r="H150" s="18" t="str">
        <f aca="false">TRIM(IF(C150="E","A ","")&amp;IF(D150="E","B ","")&amp;IF(E150="E","C ","")&amp;IF(F150="E","D ",""))</f>
        <v/>
      </c>
      <c r="I150" s="18" t="str">
        <f aca="false">TRIM(IF(C150="N","A ","")&amp;IF(D150="N","B ","")&amp;IF(E150="N","C ","")&amp;IF(F150="N","D ",""))</f>
        <v>C</v>
      </c>
      <c r="J150" s="18" t="str">
        <f aca="false">IF(AND(COUNTIF(C150:F150,"D")=1,COUNTIF(C150:F150,"N")=1,OR($B$9=12,COUNTIF(C150:F150,"E")=1)),"Covered","Check")</f>
        <v>Covered</v>
      </c>
    </row>
    <row r="151" customFormat="false" ht="15" hidden="false" customHeight="false" outlineLevel="0" collapsed="false">
      <c r="A151" s="16" t="n">
        <f aca="false">A150+1</f>
        <v>46464</v>
      </c>
      <c r="B151" s="17" t="str">
        <f aca="false">TEXT(A151,"ddd")</f>
        <v>Thu</v>
      </c>
      <c r="C151" s="18" t="str">
        <f aca="false">IFERROR(MID(INDEX(Patterns!$F$5:$F$31,MATCH($B$5&amp;"|A",Patterns!$A$5:$A$31,0)),MOD($A151-$B$6,INDEX(Patterns!$D$5:$D$31,MATCH($B$5&amp;"|A",Patterns!$A$5:$A$31,0)))+1,1),"-")</f>
        <v>D</v>
      </c>
      <c r="D151" s="18" t="str">
        <f aca="false">IFERROR(MID(INDEX(Patterns!$F$5:$F$31,MATCH($B$5&amp;"|B",Patterns!$A$5:$A$31,0)),MOD($A151-$B$6,INDEX(Patterns!$D$5:$D$31,MATCH($B$5&amp;"|B",Patterns!$A$5:$A$31,0)))+1,1),"-")</f>
        <v>-</v>
      </c>
      <c r="E151" s="18" t="str">
        <f aca="false">IFERROR(MID(INDEX(Patterns!$F$5:$F$31,MATCH($B$5&amp;"|C",Patterns!$A$5:$A$31,0)),MOD($A151-$B$6,INDEX(Patterns!$D$5:$D$31,MATCH($B$5&amp;"|C",Patterns!$A$5:$A$31,0)))+1,1),"-")</f>
        <v>N</v>
      </c>
      <c r="F151" s="18" t="str">
        <f aca="false">IFERROR(MID(INDEX(Patterns!$F$5:$F$31,MATCH($B$5&amp;"|D",Patterns!$A$5:$A$31,0)),MOD($A151-$B$6,INDEX(Patterns!$D$5:$D$31,MATCH($B$5&amp;"|D",Patterns!$A$5:$A$31,0)))+1,1),"-")</f>
        <v>-</v>
      </c>
      <c r="G151" s="18" t="str">
        <f aca="false">TRIM(IF(C151="D","A ","")&amp;IF(D151="D","B ","")&amp;IF(E151="D","C ","")&amp;IF(F151="D","D ",""))</f>
        <v>A</v>
      </c>
      <c r="H151" s="18" t="str">
        <f aca="false">TRIM(IF(C151="E","A ","")&amp;IF(D151="E","B ","")&amp;IF(E151="E","C ","")&amp;IF(F151="E","D ",""))</f>
        <v/>
      </c>
      <c r="I151" s="18" t="str">
        <f aca="false">TRIM(IF(C151="N","A ","")&amp;IF(D151="N","B ","")&amp;IF(E151="N","C ","")&amp;IF(F151="N","D ",""))</f>
        <v>C</v>
      </c>
      <c r="J151" s="18" t="str">
        <f aca="false">IF(AND(COUNTIF(C151:F151,"D")=1,COUNTIF(C151:F151,"N")=1,OR($B$9=12,COUNTIF(C151:F151,"E")=1)),"Covered","Check")</f>
        <v>Covered</v>
      </c>
    </row>
    <row r="152" customFormat="false" ht="15" hidden="false" customHeight="false" outlineLevel="0" collapsed="false">
      <c r="A152" s="16" t="n">
        <f aca="false">A151+1</f>
        <v>46465</v>
      </c>
      <c r="B152" s="17" t="str">
        <f aca="false">TEXT(A152,"ddd")</f>
        <v>Fri</v>
      </c>
      <c r="C152" s="18" t="str">
        <f aca="false">IFERROR(MID(INDEX(Patterns!$F$5:$F$31,MATCH($B$5&amp;"|A",Patterns!$A$5:$A$31,0)),MOD($A152-$B$6,INDEX(Patterns!$D$5:$D$31,MATCH($B$5&amp;"|A",Patterns!$A$5:$A$31,0)))+1,1),"-")</f>
        <v>-</v>
      </c>
      <c r="D152" s="18" t="str">
        <f aca="false">IFERROR(MID(INDEX(Patterns!$F$5:$F$31,MATCH($B$5&amp;"|B",Patterns!$A$5:$A$31,0)),MOD($A152-$B$6,INDEX(Patterns!$D$5:$D$31,MATCH($B$5&amp;"|B",Patterns!$A$5:$A$31,0)))+1,1),"-")</f>
        <v>D</v>
      </c>
      <c r="E152" s="18" t="str">
        <f aca="false">IFERROR(MID(INDEX(Patterns!$F$5:$F$31,MATCH($B$5&amp;"|C",Patterns!$A$5:$A$31,0)),MOD($A152-$B$6,INDEX(Patterns!$D$5:$D$31,MATCH($B$5&amp;"|C",Patterns!$A$5:$A$31,0)))+1,1),"-")</f>
        <v>-</v>
      </c>
      <c r="F152" s="18" t="str">
        <f aca="false">IFERROR(MID(INDEX(Patterns!$F$5:$F$31,MATCH($B$5&amp;"|D",Patterns!$A$5:$A$31,0)),MOD($A152-$B$6,INDEX(Patterns!$D$5:$D$31,MATCH($B$5&amp;"|D",Patterns!$A$5:$A$31,0)))+1,1),"-")</f>
        <v>N</v>
      </c>
      <c r="G152" s="18" t="str">
        <f aca="false">TRIM(IF(C152="D","A ","")&amp;IF(D152="D","B ","")&amp;IF(E152="D","C ","")&amp;IF(F152="D","D ",""))</f>
        <v>B</v>
      </c>
      <c r="H152" s="18" t="str">
        <f aca="false">TRIM(IF(C152="E","A ","")&amp;IF(D152="E","B ","")&amp;IF(E152="E","C ","")&amp;IF(F152="E","D ",""))</f>
        <v/>
      </c>
      <c r="I152" s="18" t="str">
        <f aca="false">TRIM(IF(C152="N","A ","")&amp;IF(D152="N","B ","")&amp;IF(E152="N","C ","")&amp;IF(F152="N","D ",""))</f>
        <v>D</v>
      </c>
      <c r="J152" s="18" t="str">
        <f aca="false">IF(AND(COUNTIF(C152:F152,"D")=1,COUNTIF(C152:F152,"N")=1,OR($B$9=12,COUNTIF(C152:F152,"E")=1)),"Covered","Check")</f>
        <v>Covered</v>
      </c>
    </row>
    <row r="153" customFormat="false" ht="15" hidden="false" customHeight="false" outlineLevel="0" collapsed="false">
      <c r="A153" s="16" t="n">
        <f aca="false">A152+1</f>
        <v>46466</v>
      </c>
      <c r="B153" s="17" t="str">
        <f aca="false">TEXT(A153,"ddd")</f>
        <v>Sat</v>
      </c>
      <c r="C153" s="18" t="str">
        <f aca="false">IFERROR(MID(INDEX(Patterns!$F$5:$F$31,MATCH($B$5&amp;"|A",Patterns!$A$5:$A$31,0)),MOD($A153-$B$6,INDEX(Patterns!$D$5:$D$31,MATCH($B$5&amp;"|A",Patterns!$A$5:$A$31,0)))+1,1),"-")</f>
        <v>-</v>
      </c>
      <c r="D153" s="18" t="str">
        <f aca="false">IFERROR(MID(INDEX(Patterns!$F$5:$F$31,MATCH($B$5&amp;"|B",Patterns!$A$5:$A$31,0)),MOD($A153-$B$6,INDEX(Patterns!$D$5:$D$31,MATCH($B$5&amp;"|B",Patterns!$A$5:$A$31,0)))+1,1),"-")</f>
        <v>D</v>
      </c>
      <c r="E153" s="18" t="str">
        <f aca="false">IFERROR(MID(INDEX(Patterns!$F$5:$F$31,MATCH($B$5&amp;"|C",Patterns!$A$5:$A$31,0)),MOD($A153-$B$6,INDEX(Patterns!$D$5:$D$31,MATCH($B$5&amp;"|C",Patterns!$A$5:$A$31,0)))+1,1),"-")</f>
        <v>-</v>
      </c>
      <c r="F153" s="18" t="str">
        <f aca="false">IFERROR(MID(INDEX(Patterns!$F$5:$F$31,MATCH($B$5&amp;"|D",Patterns!$A$5:$A$31,0)),MOD($A153-$B$6,INDEX(Patterns!$D$5:$D$31,MATCH($B$5&amp;"|D",Patterns!$A$5:$A$31,0)))+1,1),"-")</f>
        <v>N</v>
      </c>
      <c r="G153" s="18" t="str">
        <f aca="false">TRIM(IF(C153="D","A ","")&amp;IF(D153="D","B ","")&amp;IF(E153="D","C ","")&amp;IF(F153="D","D ",""))</f>
        <v>B</v>
      </c>
      <c r="H153" s="18" t="str">
        <f aca="false">TRIM(IF(C153="E","A ","")&amp;IF(D153="E","B ","")&amp;IF(E153="E","C ","")&amp;IF(F153="E","D ",""))</f>
        <v/>
      </c>
      <c r="I153" s="18" t="str">
        <f aca="false">TRIM(IF(C153="N","A ","")&amp;IF(D153="N","B ","")&amp;IF(E153="N","C ","")&amp;IF(F153="N","D ",""))</f>
        <v>D</v>
      </c>
      <c r="J153" s="18" t="str">
        <f aca="false">IF(AND(COUNTIF(C153:F153,"D")=1,COUNTIF(C153:F153,"N")=1,OR($B$9=12,COUNTIF(C153:F153,"E")=1)),"Covered","Check")</f>
        <v>Covered</v>
      </c>
    </row>
    <row r="154" customFormat="false" ht="15" hidden="false" customHeight="false" outlineLevel="0" collapsed="false">
      <c r="A154" s="16" t="n">
        <f aca="false">A153+1</f>
        <v>46467</v>
      </c>
      <c r="B154" s="17" t="str">
        <f aca="false">TEXT(A154,"ddd")</f>
        <v>Sun</v>
      </c>
      <c r="C154" s="18" t="str">
        <f aca="false">IFERROR(MID(INDEX(Patterns!$F$5:$F$31,MATCH($B$5&amp;"|A",Patterns!$A$5:$A$31,0)),MOD($A154-$B$6,INDEX(Patterns!$D$5:$D$31,MATCH($B$5&amp;"|A",Patterns!$A$5:$A$31,0)))+1,1),"-")</f>
        <v>-</v>
      </c>
      <c r="D154" s="18" t="str">
        <f aca="false">IFERROR(MID(INDEX(Patterns!$F$5:$F$31,MATCH($B$5&amp;"|B",Patterns!$A$5:$A$31,0)),MOD($A154-$B$6,INDEX(Patterns!$D$5:$D$31,MATCH($B$5&amp;"|B",Patterns!$A$5:$A$31,0)))+1,1),"-")</f>
        <v>D</v>
      </c>
      <c r="E154" s="18" t="str">
        <f aca="false">IFERROR(MID(INDEX(Patterns!$F$5:$F$31,MATCH($B$5&amp;"|C",Patterns!$A$5:$A$31,0)),MOD($A154-$B$6,INDEX(Patterns!$D$5:$D$31,MATCH($B$5&amp;"|C",Patterns!$A$5:$A$31,0)))+1,1),"-")</f>
        <v>-</v>
      </c>
      <c r="F154" s="18" t="str">
        <f aca="false">IFERROR(MID(INDEX(Patterns!$F$5:$F$31,MATCH($B$5&amp;"|D",Patterns!$A$5:$A$31,0)),MOD($A154-$B$6,INDEX(Patterns!$D$5:$D$31,MATCH($B$5&amp;"|D",Patterns!$A$5:$A$31,0)))+1,1),"-")</f>
        <v>N</v>
      </c>
      <c r="G154" s="18" t="str">
        <f aca="false">TRIM(IF(C154="D","A ","")&amp;IF(D154="D","B ","")&amp;IF(E154="D","C ","")&amp;IF(F154="D","D ",""))</f>
        <v>B</v>
      </c>
      <c r="H154" s="18" t="str">
        <f aca="false">TRIM(IF(C154="E","A ","")&amp;IF(D154="E","B ","")&amp;IF(E154="E","C ","")&amp;IF(F154="E","D ",""))</f>
        <v/>
      </c>
      <c r="I154" s="18" t="str">
        <f aca="false">TRIM(IF(C154="N","A ","")&amp;IF(D154="N","B ","")&amp;IF(E154="N","C ","")&amp;IF(F154="N","D ",""))</f>
        <v>D</v>
      </c>
      <c r="J154" s="18" t="str">
        <f aca="false">IF(AND(COUNTIF(C154:F154,"D")=1,COUNTIF(C154:F154,"N")=1,OR($B$9=12,COUNTIF(C154:F154,"E")=1)),"Covered","Check")</f>
        <v>Covered</v>
      </c>
    </row>
    <row r="155" customFormat="false" ht="15" hidden="false" customHeight="false" outlineLevel="0" collapsed="false">
      <c r="A155" s="16" t="n">
        <f aca="false">A154+1</f>
        <v>46468</v>
      </c>
      <c r="B155" s="17" t="str">
        <f aca="false">TEXT(A155,"ddd")</f>
        <v>Mon</v>
      </c>
      <c r="C155" s="18" t="str">
        <f aca="false">IFERROR(MID(INDEX(Patterns!$F$5:$F$31,MATCH($B$5&amp;"|A",Patterns!$A$5:$A$31,0)),MOD($A155-$B$6,INDEX(Patterns!$D$5:$D$31,MATCH($B$5&amp;"|A",Patterns!$A$5:$A$31,0)))+1,1),"-")</f>
        <v>D</v>
      </c>
      <c r="D155" s="18" t="str">
        <f aca="false">IFERROR(MID(INDEX(Patterns!$F$5:$F$31,MATCH($B$5&amp;"|B",Patterns!$A$5:$A$31,0)),MOD($A155-$B$6,INDEX(Patterns!$D$5:$D$31,MATCH($B$5&amp;"|B",Patterns!$A$5:$A$31,0)))+1,1),"-")</f>
        <v>-</v>
      </c>
      <c r="E155" s="18" t="str">
        <f aca="false">IFERROR(MID(INDEX(Patterns!$F$5:$F$31,MATCH($B$5&amp;"|C",Patterns!$A$5:$A$31,0)),MOD($A155-$B$6,INDEX(Patterns!$D$5:$D$31,MATCH($B$5&amp;"|C",Patterns!$A$5:$A$31,0)))+1,1),"-")</f>
        <v>N</v>
      </c>
      <c r="F155" s="18" t="str">
        <f aca="false">IFERROR(MID(INDEX(Patterns!$F$5:$F$31,MATCH($B$5&amp;"|D",Patterns!$A$5:$A$31,0)),MOD($A155-$B$6,INDEX(Patterns!$D$5:$D$31,MATCH($B$5&amp;"|D",Patterns!$A$5:$A$31,0)))+1,1),"-")</f>
        <v>-</v>
      </c>
      <c r="G155" s="18" t="str">
        <f aca="false">TRIM(IF(C155="D","A ","")&amp;IF(D155="D","B ","")&amp;IF(E155="D","C ","")&amp;IF(F155="D","D ",""))</f>
        <v>A</v>
      </c>
      <c r="H155" s="18" t="str">
        <f aca="false">TRIM(IF(C155="E","A ","")&amp;IF(D155="E","B ","")&amp;IF(E155="E","C ","")&amp;IF(F155="E","D ",""))</f>
        <v/>
      </c>
      <c r="I155" s="18" t="str">
        <f aca="false">TRIM(IF(C155="N","A ","")&amp;IF(D155="N","B ","")&amp;IF(E155="N","C ","")&amp;IF(F155="N","D ",""))</f>
        <v>C</v>
      </c>
      <c r="J155" s="18" t="str">
        <f aca="false">IF(AND(COUNTIF(C155:F155,"D")=1,COUNTIF(C155:F155,"N")=1,OR($B$9=12,COUNTIF(C155:F155,"E")=1)),"Covered","Check")</f>
        <v>Covered</v>
      </c>
    </row>
    <row r="156" customFormat="false" ht="15" hidden="false" customHeight="false" outlineLevel="0" collapsed="false">
      <c r="A156" s="16" t="n">
        <f aca="false">A155+1</f>
        <v>46469</v>
      </c>
      <c r="B156" s="17" t="str">
        <f aca="false">TEXT(A156,"ddd")</f>
        <v>Tue</v>
      </c>
      <c r="C156" s="18" t="str">
        <f aca="false">IFERROR(MID(INDEX(Patterns!$F$5:$F$31,MATCH($B$5&amp;"|A",Patterns!$A$5:$A$31,0)),MOD($A156-$B$6,INDEX(Patterns!$D$5:$D$31,MATCH($B$5&amp;"|A",Patterns!$A$5:$A$31,0)))+1,1),"-")</f>
        <v>D</v>
      </c>
      <c r="D156" s="18" t="str">
        <f aca="false">IFERROR(MID(INDEX(Patterns!$F$5:$F$31,MATCH($B$5&amp;"|B",Patterns!$A$5:$A$31,0)),MOD($A156-$B$6,INDEX(Patterns!$D$5:$D$31,MATCH($B$5&amp;"|B",Patterns!$A$5:$A$31,0)))+1,1),"-")</f>
        <v>-</v>
      </c>
      <c r="E156" s="18" t="str">
        <f aca="false">IFERROR(MID(INDEX(Patterns!$F$5:$F$31,MATCH($B$5&amp;"|C",Patterns!$A$5:$A$31,0)),MOD($A156-$B$6,INDEX(Patterns!$D$5:$D$31,MATCH($B$5&amp;"|C",Patterns!$A$5:$A$31,0)))+1,1),"-")</f>
        <v>N</v>
      </c>
      <c r="F156" s="18" t="str">
        <f aca="false">IFERROR(MID(INDEX(Patterns!$F$5:$F$31,MATCH($B$5&amp;"|D",Patterns!$A$5:$A$31,0)),MOD($A156-$B$6,INDEX(Patterns!$D$5:$D$31,MATCH($B$5&amp;"|D",Patterns!$A$5:$A$31,0)))+1,1),"-")</f>
        <v>-</v>
      </c>
      <c r="G156" s="18" t="str">
        <f aca="false">TRIM(IF(C156="D","A ","")&amp;IF(D156="D","B ","")&amp;IF(E156="D","C ","")&amp;IF(F156="D","D ",""))</f>
        <v>A</v>
      </c>
      <c r="H156" s="18" t="str">
        <f aca="false">TRIM(IF(C156="E","A ","")&amp;IF(D156="E","B ","")&amp;IF(E156="E","C ","")&amp;IF(F156="E","D ",""))</f>
        <v/>
      </c>
      <c r="I156" s="18" t="str">
        <f aca="false">TRIM(IF(C156="N","A ","")&amp;IF(D156="N","B ","")&amp;IF(E156="N","C ","")&amp;IF(F156="N","D ",""))</f>
        <v>C</v>
      </c>
      <c r="J156" s="18" t="str">
        <f aca="false">IF(AND(COUNTIF(C156:F156,"D")=1,COUNTIF(C156:F156,"N")=1,OR($B$9=12,COUNTIF(C156:F156,"E")=1)),"Covered","Check")</f>
        <v>Covered</v>
      </c>
    </row>
    <row r="157" customFormat="false" ht="15" hidden="false" customHeight="false" outlineLevel="0" collapsed="false">
      <c r="A157" s="16" t="n">
        <f aca="false">A156+1</f>
        <v>46470</v>
      </c>
      <c r="B157" s="17" t="str">
        <f aca="false">TEXT(A157,"ddd")</f>
        <v>Wed</v>
      </c>
      <c r="C157" s="18" t="str">
        <f aca="false">IFERROR(MID(INDEX(Patterns!$F$5:$F$31,MATCH($B$5&amp;"|A",Patterns!$A$5:$A$31,0)),MOD($A157-$B$6,INDEX(Patterns!$D$5:$D$31,MATCH($B$5&amp;"|A",Patterns!$A$5:$A$31,0)))+1,1),"-")</f>
        <v>-</v>
      </c>
      <c r="D157" s="18" t="str">
        <f aca="false">IFERROR(MID(INDEX(Patterns!$F$5:$F$31,MATCH($B$5&amp;"|B",Patterns!$A$5:$A$31,0)),MOD($A157-$B$6,INDEX(Patterns!$D$5:$D$31,MATCH($B$5&amp;"|B",Patterns!$A$5:$A$31,0)))+1,1),"-")</f>
        <v>D</v>
      </c>
      <c r="E157" s="18" t="str">
        <f aca="false">IFERROR(MID(INDEX(Patterns!$F$5:$F$31,MATCH($B$5&amp;"|C",Patterns!$A$5:$A$31,0)),MOD($A157-$B$6,INDEX(Patterns!$D$5:$D$31,MATCH($B$5&amp;"|C",Patterns!$A$5:$A$31,0)))+1,1),"-")</f>
        <v>-</v>
      </c>
      <c r="F157" s="18" t="str">
        <f aca="false">IFERROR(MID(INDEX(Patterns!$F$5:$F$31,MATCH($B$5&amp;"|D",Patterns!$A$5:$A$31,0)),MOD($A157-$B$6,INDEX(Patterns!$D$5:$D$31,MATCH($B$5&amp;"|D",Patterns!$A$5:$A$31,0)))+1,1),"-")</f>
        <v>N</v>
      </c>
      <c r="G157" s="18" t="str">
        <f aca="false">TRIM(IF(C157="D","A ","")&amp;IF(D157="D","B ","")&amp;IF(E157="D","C ","")&amp;IF(F157="D","D ",""))</f>
        <v>B</v>
      </c>
      <c r="H157" s="18" t="str">
        <f aca="false">TRIM(IF(C157="E","A ","")&amp;IF(D157="E","B ","")&amp;IF(E157="E","C ","")&amp;IF(F157="E","D ",""))</f>
        <v/>
      </c>
      <c r="I157" s="18" t="str">
        <f aca="false">TRIM(IF(C157="N","A ","")&amp;IF(D157="N","B ","")&amp;IF(E157="N","C ","")&amp;IF(F157="N","D ",""))</f>
        <v>D</v>
      </c>
      <c r="J157" s="18" t="str">
        <f aca="false">IF(AND(COUNTIF(C157:F157,"D")=1,COUNTIF(C157:F157,"N")=1,OR($B$9=12,COUNTIF(C157:F157,"E")=1)),"Covered","Check")</f>
        <v>Covered</v>
      </c>
    </row>
    <row r="158" customFormat="false" ht="15" hidden="false" customHeight="false" outlineLevel="0" collapsed="false">
      <c r="A158" s="16" t="n">
        <f aca="false">A157+1</f>
        <v>46471</v>
      </c>
      <c r="B158" s="17" t="str">
        <f aca="false">TEXT(A158,"ddd")</f>
        <v>Thu</v>
      </c>
      <c r="C158" s="18" t="str">
        <f aca="false">IFERROR(MID(INDEX(Patterns!$F$5:$F$31,MATCH($B$5&amp;"|A",Patterns!$A$5:$A$31,0)),MOD($A158-$B$6,INDEX(Patterns!$D$5:$D$31,MATCH($B$5&amp;"|A",Patterns!$A$5:$A$31,0)))+1,1),"-")</f>
        <v>-</v>
      </c>
      <c r="D158" s="18" t="str">
        <f aca="false">IFERROR(MID(INDEX(Patterns!$F$5:$F$31,MATCH($B$5&amp;"|B",Patterns!$A$5:$A$31,0)),MOD($A158-$B$6,INDEX(Patterns!$D$5:$D$31,MATCH($B$5&amp;"|B",Patterns!$A$5:$A$31,0)))+1,1),"-")</f>
        <v>D</v>
      </c>
      <c r="E158" s="18" t="str">
        <f aca="false">IFERROR(MID(INDEX(Patterns!$F$5:$F$31,MATCH($B$5&amp;"|C",Patterns!$A$5:$A$31,0)),MOD($A158-$B$6,INDEX(Patterns!$D$5:$D$31,MATCH($B$5&amp;"|C",Patterns!$A$5:$A$31,0)))+1,1),"-")</f>
        <v>-</v>
      </c>
      <c r="F158" s="18" t="str">
        <f aca="false">IFERROR(MID(INDEX(Patterns!$F$5:$F$31,MATCH($B$5&amp;"|D",Patterns!$A$5:$A$31,0)),MOD($A158-$B$6,INDEX(Patterns!$D$5:$D$31,MATCH($B$5&amp;"|D",Patterns!$A$5:$A$31,0)))+1,1),"-")</f>
        <v>N</v>
      </c>
      <c r="G158" s="18" t="str">
        <f aca="false">TRIM(IF(C158="D","A ","")&amp;IF(D158="D","B ","")&amp;IF(E158="D","C ","")&amp;IF(F158="D","D ",""))</f>
        <v>B</v>
      </c>
      <c r="H158" s="18" t="str">
        <f aca="false">TRIM(IF(C158="E","A ","")&amp;IF(D158="E","B ","")&amp;IF(E158="E","C ","")&amp;IF(F158="E","D ",""))</f>
        <v/>
      </c>
      <c r="I158" s="18" t="str">
        <f aca="false">TRIM(IF(C158="N","A ","")&amp;IF(D158="N","B ","")&amp;IF(E158="N","C ","")&amp;IF(F158="N","D ",""))</f>
        <v>D</v>
      </c>
      <c r="J158" s="18" t="str">
        <f aca="false">IF(AND(COUNTIF(C158:F158,"D")=1,COUNTIF(C158:F158,"N")=1,OR($B$9=12,COUNTIF(C158:F158,"E")=1)),"Covered","Check")</f>
        <v>Covered</v>
      </c>
    </row>
    <row r="159" customFormat="false" ht="15" hidden="false" customHeight="false" outlineLevel="0" collapsed="false">
      <c r="A159" s="16" t="n">
        <f aca="false">A158+1</f>
        <v>46472</v>
      </c>
      <c r="B159" s="17" t="str">
        <f aca="false">TEXT(A159,"ddd")</f>
        <v>Fri</v>
      </c>
      <c r="C159" s="18" t="str">
        <f aca="false">IFERROR(MID(INDEX(Patterns!$F$5:$F$31,MATCH($B$5&amp;"|A",Patterns!$A$5:$A$31,0)),MOD($A159-$B$6,INDEX(Patterns!$D$5:$D$31,MATCH($B$5&amp;"|A",Patterns!$A$5:$A$31,0)))+1,1),"-")</f>
        <v>D</v>
      </c>
      <c r="D159" s="18" t="str">
        <f aca="false">IFERROR(MID(INDEX(Patterns!$F$5:$F$31,MATCH($B$5&amp;"|B",Patterns!$A$5:$A$31,0)),MOD($A159-$B$6,INDEX(Patterns!$D$5:$D$31,MATCH($B$5&amp;"|B",Patterns!$A$5:$A$31,0)))+1,1),"-")</f>
        <v>-</v>
      </c>
      <c r="E159" s="18" t="str">
        <f aca="false">IFERROR(MID(INDEX(Patterns!$F$5:$F$31,MATCH($B$5&amp;"|C",Patterns!$A$5:$A$31,0)),MOD($A159-$B$6,INDEX(Patterns!$D$5:$D$31,MATCH($B$5&amp;"|C",Patterns!$A$5:$A$31,0)))+1,1),"-")</f>
        <v>N</v>
      </c>
      <c r="F159" s="18" t="str">
        <f aca="false">IFERROR(MID(INDEX(Patterns!$F$5:$F$31,MATCH($B$5&amp;"|D",Patterns!$A$5:$A$31,0)),MOD($A159-$B$6,INDEX(Patterns!$D$5:$D$31,MATCH($B$5&amp;"|D",Patterns!$A$5:$A$31,0)))+1,1),"-")</f>
        <v>-</v>
      </c>
      <c r="G159" s="18" t="str">
        <f aca="false">TRIM(IF(C159="D","A ","")&amp;IF(D159="D","B ","")&amp;IF(E159="D","C ","")&amp;IF(F159="D","D ",""))</f>
        <v>A</v>
      </c>
      <c r="H159" s="18" t="str">
        <f aca="false">TRIM(IF(C159="E","A ","")&amp;IF(D159="E","B ","")&amp;IF(E159="E","C ","")&amp;IF(F159="E","D ",""))</f>
        <v/>
      </c>
      <c r="I159" s="18" t="str">
        <f aca="false">TRIM(IF(C159="N","A ","")&amp;IF(D159="N","B ","")&amp;IF(E159="N","C ","")&amp;IF(F159="N","D ",""))</f>
        <v>C</v>
      </c>
      <c r="J159" s="18" t="str">
        <f aca="false">IF(AND(COUNTIF(C159:F159,"D")=1,COUNTIF(C159:F159,"N")=1,OR($B$9=12,COUNTIF(C159:F159,"E")=1)),"Covered","Check")</f>
        <v>Covered</v>
      </c>
    </row>
    <row r="160" customFormat="false" ht="15" hidden="false" customHeight="false" outlineLevel="0" collapsed="false">
      <c r="A160" s="16" t="n">
        <f aca="false">A159+1</f>
        <v>46473</v>
      </c>
      <c r="B160" s="17" t="str">
        <f aca="false">TEXT(A160,"ddd")</f>
        <v>Sat</v>
      </c>
      <c r="C160" s="18" t="str">
        <f aca="false">IFERROR(MID(INDEX(Patterns!$F$5:$F$31,MATCH($B$5&amp;"|A",Patterns!$A$5:$A$31,0)),MOD($A160-$B$6,INDEX(Patterns!$D$5:$D$31,MATCH($B$5&amp;"|A",Patterns!$A$5:$A$31,0)))+1,1),"-")</f>
        <v>D</v>
      </c>
      <c r="D160" s="18" t="str">
        <f aca="false">IFERROR(MID(INDEX(Patterns!$F$5:$F$31,MATCH($B$5&amp;"|B",Patterns!$A$5:$A$31,0)),MOD($A160-$B$6,INDEX(Patterns!$D$5:$D$31,MATCH($B$5&amp;"|B",Patterns!$A$5:$A$31,0)))+1,1),"-")</f>
        <v>-</v>
      </c>
      <c r="E160" s="18" t="str">
        <f aca="false">IFERROR(MID(INDEX(Patterns!$F$5:$F$31,MATCH($B$5&amp;"|C",Patterns!$A$5:$A$31,0)),MOD($A160-$B$6,INDEX(Patterns!$D$5:$D$31,MATCH($B$5&amp;"|C",Patterns!$A$5:$A$31,0)))+1,1),"-")</f>
        <v>N</v>
      </c>
      <c r="F160" s="18" t="str">
        <f aca="false">IFERROR(MID(INDEX(Patterns!$F$5:$F$31,MATCH($B$5&amp;"|D",Patterns!$A$5:$A$31,0)),MOD($A160-$B$6,INDEX(Patterns!$D$5:$D$31,MATCH($B$5&amp;"|D",Patterns!$A$5:$A$31,0)))+1,1),"-")</f>
        <v>-</v>
      </c>
      <c r="G160" s="18" t="str">
        <f aca="false">TRIM(IF(C160="D","A ","")&amp;IF(D160="D","B ","")&amp;IF(E160="D","C ","")&amp;IF(F160="D","D ",""))</f>
        <v>A</v>
      </c>
      <c r="H160" s="18" t="str">
        <f aca="false">TRIM(IF(C160="E","A ","")&amp;IF(D160="E","B ","")&amp;IF(E160="E","C ","")&amp;IF(F160="E","D ",""))</f>
        <v/>
      </c>
      <c r="I160" s="18" t="str">
        <f aca="false">TRIM(IF(C160="N","A ","")&amp;IF(D160="N","B ","")&amp;IF(E160="N","C ","")&amp;IF(F160="N","D ",""))</f>
        <v>C</v>
      </c>
      <c r="J160" s="18" t="str">
        <f aca="false">IF(AND(COUNTIF(C160:F160,"D")=1,COUNTIF(C160:F160,"N")=1,OR($B$9=12,COUNTIF(C160:F160,"E")=1)),"Covered","Check")</f>
        <v>Covered</v>
      </c>
    </row>
    <row r="161" customFormat="false" ht="15" hidden="false" customHeight="false" outlineLevel="0" collapsed="false">
      <c r="A161" s="16" t="n">
        <f aca="false">A160+1</f>
        <v>46474</v>
      </c>
      <c r="B161" s="17" t="str">
        <f aca="false">TEXT(A161,"ddd")</f>
        <v>Sun</v>
      </c>
      <c r="C161" s="18" t="str">
        <f aca="false">IFERROR(MID(INDEX(Patterns!$F$5:$F$31,MATCH($B$5&amp;"|A",Patterns!$A$5:$A$31,0)),MOD($A161-$B$6,INDEX(Patterns!$D$5:$D$31,MATCH($B$5&amp;"|A",Patterns!$A$5:$A$31,0)))+1,1),"-")</f>
        <v>D</v>
      </c>
      <c r="D161" s="18" t="str">
        <f aca="false">IFERROR(MID(INDEX(Patterns!$F$5:$F$31,MATCH($B$5&amp;"|B",Patterns!$A$5:$A$31,0)),MOD($A161-$B$6,INDEX(Patterns!$D$5:$D$31,MATCH($B$5&amp;"|B",Patterns!$A$5:$A$31,0)))+1,1),"-")</f>
        <v>-</v>
      </c>
      <c r="E161" s="18" t="str">
        <f aca="false">IFERROR(MID(INDEX(Patterns!$F$5:$F$31,MATCH($B$5&amp;"|C",Patterns!$A$5:$A$31,0)),MOD($A161-$B$6,INDEX(Patterns!$D$5:$D$31,MATCH($B$5&amp;"|C",Patterns!$A$5:$A$31,0)))+1,1),"-")</f>
        <v>N</v>
      </c>
      <c r="F161" s="18" t="str">
        <f aca="false">IFERROR(MID(INDEX(Patterns!$F$5:$F$31,MATCH($B$5&amp;"|D",Patterns!$A$5:$A$31,0)),MOD($A161-$B$6,INDEX(Patterns!$D$5:$D$31,MATCH($B$5&amp;"|D",Patterns!$A$5:$A$31,0)))+1,1),"-")</f>
        <v>-</v>
      </c>
      <c r="G161" s="18" t="str">
        <f aca="false">TRIM(IF(C161="D","A ","")&amp;IF(D161="D","B ","")&amp;IF(E161="D","C ","")&amp;IF(F161="D","D ",""))</f>
        <v>A</v>
      </c>
      <c r="H161" s="18" t="str">
        <f aca="false">TRIM(IF(C161="E","A ","")&amp;IF(D161="E","B ","")&amp;IF(E161="E","C ","")&amp;IF(F161="E","D ",""))</f>
        <v/>
      </c>
      <c r="I161" s="18" t="str">
        <f aca="false">TRIM(IF(C161="N","A ","")&amp;IF(D161="N","B ","")&amp;IF(E161="N","C ","")&amp;IF(F161="N","D ",""))</f>
        <v>C</v>
      </c>
      <c r="J161" s="18" t="str">
        <f aca="false">IF(AND(COUNTIF(C161:F161,"D")=1,COUNTIF(C161:F161,"N")=1,OR($B$9=12,COUNTIF(C161:F161,"E")=1)),"Covered","Check")</f>
        <v>Covered</v>
      </c>
    </row>
    <row r="162" customFormat="false" ht="15" hidden="false" customHeight="false" outlineLevel="0" collapsed="false">
      <c r="A162" s="16" t="n">
        <f aca="false">A161+1</f>
        <v>46475</v>
      </c>
      <c r="B162" s="17" t="str">
        <f aca="false">TEXT(A162,"ddd")</f>
        <v>Mon</v>
      </c>
      <c r="C162" s="18" t="str">
        <f aca="false">IFERROR(MID(INDEX(Patterns!$F$5:$F$31,MATCH($B$5&amp;"|A",Patterns!$A$5:$A$31,0)),MOD($A162-$B$6,INDEX(Patterns!$D$5:$D$31,MATCH($B$5&amp;"|A",Patterns!$A$5:$A$31,0)))+1,1),"-")</f>
        <v>-</v>
      </c>
      <c r="D162" s="18" t="str">
        <f aca="false">IFERROR(MID(INDEX(Patterns!$F$5:$F$31,MATCH($B$5&amp;"|B",Patterns!$A$5:$A$31,0)),MOD($A162-$B$6,INDEX(Patterns!$D$5:$D$31,MATCH($B$5&amp;"|B",Patterns!$A$5:$A$31,0)))+1,1),"-")</f>
        <v>D</v>
      </c>
      <c r="E162" s="18" t="str">
        <f aca="false">IFERROR(MID(INDEX(Patterns!$F$5:$F$31,MATCH($B$5&amp;"|C",Patterns!$A$5:$A$31,0)),MOD($A162-$B$6,INDEX(Patterns!$D$5:$D$31,MATCH($B$5&amp;"|C",Patterns!$A$5:$A$31,0)))+1,1),"-")</f>
        <v>-</v>
      </c>
      <c r="F162" s="18" t="str">
        <f aca="false">IFERROR(MID(INDEX(Patterns!$F$5:$F$31,MATCH($B$5&amp;"|D",Patterns!$A$5:$A$31,0)),MOD($A162-$B$6,INDEX(Patterns!$D$5:$D$31,MATCH($B$5&amp;"|D",Patterns!$A$5:$A$31,0)))+1,1),"-")</f>
        <v>N</v>
      </c>
      <c r="G162" s="18" t="str">
        <f aca="false">TRIM(IF(C162="D","A ","")&amp;IF(D162="D","B ","")&amp;IF(E162="D","C ","")&amp;IF(F162="D","D ",""))</f>
        <v>B</v>
      </c>
      <c r="H162" s="18" t="str">
        <f aca="false">TRIM(IF(C162="E","A ","")&amp;IF(D162="E","B ","")&amp;IF(E162="E","C ","")&amp;IF(F162="E","D ",""))</f>
        <v/>
      </c>
      <c r="I162" s="18" t="str">
        <f aca="false">TRIM(IF(C162="N","A ","")&amp;IF(D162="N","B ","")&amp;IF(E162="N","C ","")&amp;IF(F162="N","D ",""))</f>
        <v>D</v>
      </c>
      <c r="J162" s="18" t="str">
        <f aca="false">IF(AND(COUNTIF(C162:F162,"D")=1,COUNTIF(C162:F162,"N")=1,OR($B$9=12,COUNTIF(C162:F162,"E")=1)),"Covered","Check")</f>
        <v>Covered</v>
      </c>
    </row>
    <row r="163" customFormat="false" ht="15" hidden="false" customHeight="false" outlineLevel="0" collapsed="false">
      <c r="A163" s="16" t="n">
        <f aca="false">A162+1</f>
        <v>46476</v>
      </c>
      <c r="B163" s="17" t="str">
        <f aca="false">TEXT(A163,"ddd")</f>
        <v>Tue</v>
      </c>
      <c r="C163" s="18" t="str">
        <f aca="false">IFERROR(MID(INDEX(Patterns!$F$5:$F$31,MATCH($B$5&amp;"|A",Patterns!$A$5:$A$31,0)),MOD($A163-$B$6,INDEX(Patterns!$D$5:$D$31,MATCH($B$5&amp;"|A",Patterns!$A$5:$A$31,0)))+1,1),"-")</f>
        <v>-</v>
      </c>
      <c r="D163" s="18" t="str">
        <f aca="false">IFERROR(MID(INDEX(Patterns!$F$5:$F$31,MATCH($B$5&amp;"|B",Patterns!$A$5:$A$31,0)),MOD($A163-$B$6,INDEX(Patterns!$D$5:$D$31,MATCH($B$5&amp;"|B",Patterns!$A$5:$A$31,0)))+1,1),"-")</f>
        <v>D</v>
      </c>
      <c r="E163" s="18" t="str">
        <f aca="false">IFERROR(MID(INDEX(Patterns!$F$5:$F$31,MATCH($B$5&amp;"|C",Patterns!$A$5:$A$31,0)),MOD($A163-$B$6,INDEX(Patterns!$D$5:$D$31,MATCH($B$5&amp;"|C",Patterns!$A$5:$A$31,0)))+1,1),"-")</f>
        <v>-</v>
      </c>
      <c r="F163" s="18" t="str">
        <f aca="false">IFERROR(MID(INDEX(Patterns!$F$5:$F$31,MATCH($B$5&amp;"|D",Patterns!$A$5:$A$31,0)),MOD($A163-$B$6,INDEX(Patterns!$D$5:$D$31,MATCH($B$5&amp;"|D",Patterns!$A$5:$A$31,0)))+1,1),"-")</f>
        <v>N</v>
      </c>
      <c r="G163" s="18" t="str">
        <f aca="false">TRIM(IF(C163="D","A ","")&amp;IF(D163="D","B ","")&amp;IF(E163="D","C ","")&amp;IF(F163="D","D ",""))</f>
        <v>B</v>
      </c>
      <c r="H163" s="18" t="str">
        <f aca="false">TRIM(IF(C163="E","A ","")&amp;IF(D163="E","B ","")&amp;IF(E163="E","C ","")&amp;IF(F163="E","D ",""))</f>
        <v/>
      </c>
      <c r="I163" s="18" t="str">
        <f aca="false">TRIM(IF(C163="N","A ","")&amp;IF(D163="N","B ","")&amp;IF(E163="N","C ","")&amp;IF(F163="N","D ",""))</f>
        <v>D</v>
      </c>
      <c r="J163" s="18" t="str">
        <f aca="false">IF(AND(COUNTIF(C163:F163,"D")=1,COUNTIF(C163:F163,"N")=1,OR($B$9=12,COUNTIF(C163:F163,"E")=1)),"Covered","Check")</f>
        <v>Covered</v>
      </c>
    </row>
    <row r="164" customFormat="false" ht="15" hidden="false" customHeight="false" outlineLevel="0" collapsed="false">
      <c r="A164" s="16" t="n">
        <f aca="false">A163+1</f>
        <v>46477</v>
      </c>
      <c r="B164" s="17" t="str">
        <f aca="false">TEXT(A164,"ddd")</f>
        <v>Wed</v>
      </c>
      <c r="C164" s="18" t="str">
        <f aca="false">IFERROR(MID(INDEX(Patterns!$F$5:$F$31,MATCH($B$5&amp;"|A",Patterns!$A$5:$A$31,0)),MOD($A164-$B$6,INDEX(Patterns!$D$5:$D$31,MATCH($B$5&amp;"|A",Patterns!$A$5:$A$31,0)))+1,1),"-")</f>
        <v>D</v>
      </c>
      <c r="D164" s="18" t="str">
        <f aca="false">IFERROR(MID(INDEX(Patterns!$F$5:$F$31,MATCH($B$5&amp;"|B",Patterns!$A$5:$A$31,0)),MOD($A164-$B$6,INDEX(Patterns!$D$5:$D$31,MATCH($B$5&amp;"|B",Patterns!$A$5:$A$31,0)))+1,1),"-")</f>
        <v>-</v>
      </c>
      <c r="E164" s="18" t="str">
        <f aca="false">IFERROR(MID(INDEX(Patterns!$F$5:$F$31,MATCH($B$5&amp;"|C",Patterns!$A$5:$A$31,0)),MOD($A164-$B$6,INDEX(Patterns!$D$5:$D$31,MATCH($B$5&amp;"|C",Patterns!$A$5:$A$31,0)))+1,1),"-")</f>
        <v>N</v>
      </c>
      <c r="F164" s="18" t="str">
        <f aca="false">IFERROR(MID(INDEX(Patterns!$F$5:$F$31,MATCH($B$5&amp;"|D",Patterns!$A$5:$A$31,0)),MOD($A164-$B$6,INDEX(Patterns!$D$5:$D$31,MATCH($B$5&amp;"|D",Patterns!$A$5:$A$31,0)))+1,1),"-")</f>
        <v>-</v>
      </c>
      <c r="G164" s="18" t="str">
        <f aca="false">TRIM(IF(C164="D","A ","")&amp;IF(D164="D","B ","")&amp;IF(E164="D","C ","")&amp;IF(F164="D","D ",""))</f>
        <v>A</v>
      </c>
      <c r="H164" s="18" t="str">
        <f aca="false">TRIM(IF(C164="E","A ","")&amp;IF(D164="E","B ","")&amp;IF(E164="E","C ","")&amp;IF(F164="E","D ",""))</f>
        <v/>
      </c>
      <c r="I164" s="18" t="str">
        <f aca="false">TRIM(IF(C164="N","A ","")&amp;IF(D164="N","B ","")&amp;IF(E164="N","C ","")&amp;IF(F164="N","D ",""))</f>
        <v>C</v>
      </c>
      <c r="J164" s="18" t="str">
        <f aca="false">IF(AND(COUNTIF(C164:F164,"D")=1,COUNTIF(C164:F164,"N")=1,OR($B$9=12,COUNTIF(C164:F164,"E")=1)),"Covered","Check")</f>
        <v>Covered</v>
      </c>
    </row>
    <row r="165" customFormat="false" ht="15" hidden="false" customHeight="false" outlineLevel="0" collapsed="false">
      <c r="A165" s="16" t="n">
        <f aca="false">A164+1</f>
        <v>46478</v>
      </c>
      <c r="B165" s="17" t="str">
        <f aca="false">TEXT(A165,"ddd")</f>
        <v>Thu</v>
      </c>
      <c r="C165" s="18" t="str">
        <f aca="false">IFERROR(MID(INDEX(Patterns!$F$5:$F$31,MATCH($B$5&amp;"|A",Patterns!$A$5:$A$31,0)),MOD($A165-$B$6,INDEX(Patterns!$D$5:$D$31,MATCH($B$5&amp;"|A",Patterns!$A$5:$A$31,0)))+1,1),"-")</f>
        <v>D</v>
      </c>
      <c r="D165" s="18" t="str">
        <f aca="false">IFERROR(MID(INDEX(Patterns!$F$5:$F$31,MATCH($B$5&amp;"|B",Patterns!$A$5:$A$31,0)),MOD($A165-$B$6,INDEX(Patterns!$D$5:$D$31,MATCH($B$5&amp;"|B",Patterns!$A$5:$A$31,0)))+1,1),"-")</f>
        <v>-</v>
      </c>
      <c r="E165" s="18" t="str">
        <f aca="false">IFERROR(MID(INDEX(Patterns!$F$5:$F$31,MATCH($B$5&amp;"|C",Patterns!$A$5:$A$31,0)),MOD($A165-$B$6,INDEX(Patterns!$D$5:$D$31,MATCH($B$5&amp;"|C",Patterns!$A$5:$A$31,0)))+1,1),"-")</f>
        <v>N</v>
      </c>
      <c r="F165" s="18" t="str">
        <f aca="false">IFERROR(MID(INDEX(Patterns!$F$5:$F$31,MATCH($B$5&amp;"|D",Patterns!$A$5:$A$31,0)),MOD($A165-$B$6,INDEX(Patterns!$D$5:$D$31,MATCH($B$5&amp;"|D",Patterns!$A$5:$A$31,0)))+1,1),"-")</f>
        <v>-</v>
      </c>
      <c r="G165" s="18" t="str">
        <f aca="false">TRIM(IF(C165="D","A ","")&amp;IF(D165="D","B ","")&amp;IF(E165="D","C ","")&amp;IF(F165="D","D ",""))</f>
        <v>A</v>
      </c>
      <c r="H165" s="18" t="str">
        <f aca="false">TRIM(IF(C165="E","A ","")&amp;IF(D165="E","B ","")&amp;IF(E165="E","C ","")&amp;IF(F165="E","D ",""))</f>
        <v/>
      </c>
      <c r="I165" s="18" t="str">
        <f aca="false">TRIM(IF(C165="N","A ","")&amp;IF(D165="N","B ","")&amp;IF(E165="N","C ","")&amp;IF(F165="N","D ",""))</f>
        <v>C</v>
      </c>
      <c r="J165" s="18" t="str">
        <f aca="false">IF(AND(COUNTIF(C165:F165,"D")=1,COUNTIF(C165:F165,"N")=1,OR($B$9=12,COUNTIF(C165:F165,"E")=1)),"Covered","Check")</f>
        <v>Covered</v>
      </c>
    </row>
    <row r="166" customFormat="false" ht="15" hidden="false" customHeight="false" outlineLevel="0" collapsed="false">
      <c r="A166" s="16" t="n">
        <f aca="false">A165+1</f>
        <v>46479</v>
      </c>
      <c r="B166" s="17" t="str">
        <f aca="false">TEXT(A166,"ddd")</f>
        <v>Fri</v>
      </c>
      <c r="C166" s="18" t="str">
        <f aca="false">IFERROR(MID(INDEX(Patterns!$F$5:$F$31,MATCH($B$5&amp;"|A",Patterns!$A$5:$A$31,0)),MOD($A166-$B$6,INDEX(Patterns!$D$5:$D$31,MATCH($B$5&amp;"|A",Patterns!$A$5:$A$31,0)))+1,1),"-")</f>
        <v>-</v>
      </c>
      <c r="D166" s="18" t="str">
        <f aca="false">IFERROR(MID(INDEX(Patterns!$F$5:$F$31,MATCH($B$5&amp;"|B",Patterns!$A$5:$A$31,0)),MOD($A166-$B$6,INDEX(Patterns!$D$5:$D$31,MATCH($B$5&amp;"|B",Patterns!$A$5:$A$31,0)))+1,1),"-")</f>
        <v>D</v>
      </c>
      <c r="E166" s="18" t="str">
        <f aca="false">IFERROR(MID(INDEX(Patterns!$F$5:$F$31,MATCH($B$5&amp;"|C",Patterns!$A$5:$A$31,0)),MOD($A166-$B$6,INDEX(Patterns!$D$5:$D$31,MATCH($B$5&amp;"|C",Patterns!$A$5:$A$31,0)))+1,1),"-")</f>
        <v>-</v>
      </c>
      <c r="F166" s="18" t="str">
        <f aca="false">IFERROR(MID(INDEX(Patterns!$F$5:$F$31,MATCH($B$5&amp;"|D",Patterns!$A$5:$A$31,0)),MOD($A166-$B$6,INDEX(Patterns!$D$5:$D$31,MATCH($B$5&amp;"|D",Patterns!$A$5:$A$31,0)))+1,1),"-")</f>
        <v>N</v>
      </c>
      <c r="G166" s="18" t="str">
        <f aca="false">TRIM(IF(C166="D","A ","")&amp;IF(D166="D","B ","")&amp;IF(E166="D","C ","")&amp;IF(F166="D","D ",""))</f>
        <v>B</v>
      </c>
      <c r="H166" s="18" t="str">
        <f aca="false">TRIM(IF(C166="E","A ","")&amp;IF(D166="E","B ","")&amp;IF(E166="E","C ","")&amp;IF(F166="E","D ",""))</f>
        <v/>
      </c>
      <c r="I166" s="18" t="str">
        <f aca="false">TRIM(IF(C166="N","A ","")&amp;IF(D166="N","B ","")&amp;IF(E166="N","C ","")&amp;IF(F166="N","D ",""))</f>
        <v>D</v>
      </c>
      <c r="J166" s="18" t="str">
        <f aca="false">IF(AND(COUNTIF(C166:F166,"D")=1,COUNTIF(C166:F166,"N")=1,OR($B$9=12,COUNTIF(C166:F166,"E")=1)),"Covered","Check")</f>
        <v>Covered</v>
      </c>
    </row>
    <row r="167" customFormat="false" ht="15" hidden="false" customHeight="false" outlineLevel="0" collapsed="false">
      <c r="A167" s="16" t="n">
        <f aca="false">A166+1</f>
        <v>46480</v>
      </c>
      <c r="B167" s="17" t="str">
        <f aca="false">TEXT(A167,"ddd")</f>
        <v>Sat</v>
      </c>
      <c r="C167" s="18" t="str">
        <f aca="false">IFERROR(MID(INDEX(Patterns!$F$5:$F$31,MATCH($B$5&amp;"|A",Patterns!$A$5:$A$31,0)),MOD($A167-$B$6,INDEX(Patterns!$D$5:$D$31,MATCH($B$5&amp;"|A",Patterns!$A$5:$A$31,0)))+1,1),"-")</f>
        <v>-</v>
      </c>
      <c r="D167" s="18" t="str">
        <f aca="false">IFERROR(MID(INDEX(Patterns!$F$5:$F$31,MATCH($B$5&amp;"|B",Patterns!$A$5:$A$31,0)),MOD($A167-$B$6,INDEX(Patterns!$D$5:$D$31,MATCH($B$5&amp;"|B",Patterns!$A$5:$A$31,0)))+1,1),"-")</f>
        <v>D</v>
      </c>
      <c r="E167" s="18" t="str">
        <f aca="false">IFERROR(MID(INDEX(Patterns!$F$5:$F$31,MATCH($B$5&amp;"|C",Patterns!$A$5:$A$31,0)),MOD($A167-$B$6,INDEX(Patterns!$D$5:$D$31,MATCH($B$5&amp;"|C",Patterns!$A$5:$A$31,0)))+1,1),"-")</f>
        <v>-</v>
      </c>
      <c r="F167" s="18" t="str">
        <f aca="false">IFERROR(MID(INDEX(Patterns!$F$5:$F$31,MATCH($B$5&amp;"|D",Patterns!$A$5:$A$31,0)),MOD($A167-$B$6,INDEX(Patterns!$D$5:$D$31,MATCH($B$5&amp;"|D",Patterns!$A$5:$A$31,0)))+1,1),"-")</f>
        <v>N</v>
      </c>
      <c r="G167" s="18" t="str">
        <f aca="false">TRIM(IF(C167="D","A ","")&amp;IF(D167="D","B ","")&amp;IF(E167="D","C ","")&amp;IF(F167="D","D ",""))</f>
        <v>B</v>
      </c>
      <c r="H167" s="18" t="str">
        <f aca="false">TRIM(IF(C167="E","A ","")&amp;IF(D167="E","B ","")&amp;IF(E167="E","C ","")&amp;IF(F167="E","D ",""))</f>
        <v/>
      </c>
      <c r="I167" s="18" t="str">
        <f aca="false">TRIM(IF(C167="N","A ","")&amp;IF(D167="N","B ","")&amp;IF(E167="N","C ","")&amp;IF(F167="N","D ",""))</f>
        <v>D</v>
      </c>
      <c r="J167" s="18" t="str">
        <f aca="false">IF(AND(COUNTIF(C167:F167,"D")=1,COUNTIF(C167:F167,"N")=1,OR($B$9=12,COUNTIF(C167:F167,"E")=1)),"Covered","Check")</f>
        <v>Covered</v>
      </c>
    </row>
    <row r="168" customFormat="false" ht="15" hidden="false" customHeight="false" outlineLevel="0" collapsed="false">
      <c r="A168" s="16" t="n">
        <f aca="false">A167+1</f>
        <v>46481</v>
      </c>
      <c r="B168" s="17" t="str">
        <f aca="false">TEXT(A168,"ddd")</f>
        <v>Sun</v>
      </c>
      <c r="C168" s="18" t="str">
        <f aca="false">IFERROR(MID(INDEX(Patterns!$F$5:$F$31,MATCH($B$5&amp;"|A",Patterns!$A$5:$A$31,0)),MOD($A168-$B$6,INDEX(Patterns!$D$5:$D$31,MATCH($B$5&amp;"|A",Patterns!$A$5:$A$31,0)))+1,1),"-")</f>
        <v>-</v>
      </c>
      <c r="D168" s="18" t="str">
        <f aca="false">IFERROR(MID(INDEX(Patterns!$F$5:$F$31,MATCH($B$5&amp;"|B",Patterns!$A$5:$A$31,0)),MOD($A168-$B$6,INDEX(Patterns!$D$5:$D$31,MATCH($B$5&amp;"|B",Patterns!$A$5:$A$31,0)))+1,1),"-")</f>
        <v>D</v>
      </c>
      <c r="E168" s="18" t="str">
        <f aca="false">IFERROR(MID(INDEX(Patterns!$F$5:$F$31,MATCH($B$5&amp;"|C",Patterns!$A$5:$A$31,0)),MOD($A168-$B$6,INDEX(Patterns!$D$5:$D$31,MATCH($B$5&amp;"|C",Patterns!$A$5:$A$31,0)))+1,1),"-")</f>
        <v>-</v>
      </c>
      <c r="F168" s="18" t="str">
        <f aca="false">IFERROR(MID(INDEX(Patterns!$F$5:$F$31,MATCH($B$5&amp;"|D",Patterns!$A$5:$A$31,0)),MOD($A168-$B$6,INDEX(Patterns!$D$5:$D$31,MATCH($B$5&amp;"|D",Patterns!$A$5:$A$31,0)))+1,1),"-")</f>
        <v>N</v>
      </c>
      <c r="G168" s="18" t="str">
        <f aca="false">TRIM(IF(C168="D","A ","")&amp;IF(D168="D","B ","")&amp;IF(E168="D","C ","")&amp;IF(F168="D","D ",""))</f>
        <v>B</v>
      </c>
      <c r="H168" s="18" t="str">
        <f aca="false">TRIM(IF(C168="E","A ","")&amp;IF(D168="E","B ","")&amp;IF(E168="E","C ","")&amp;IF(F168="E","D ",""))</f>
        <v/>
      </c>
      <c r="I168" s="18" t="str">
        <f aca="false">TRIM(IF(C168="N","A ","")&amp;IF(D168="N","B ","")&amp;IF(E168="N","C ","")&amp;IF(F168="N","D ",""))</f>
        <v>D</v>
      </c>
      <c r="J168" s="18" t="str">
        <f aca="false">IF(AND(COUNTIF(C168:F168,"D")=1,COUNTIF(C168:F168,"N")=1,OR($B$9=12,COUNTIF(C168:F168,"E")=1)),"Covered","Check")</f>
        <v>Covered</v>
      </c>
    </row>
    <row r="169" customFormat="false" ht="15" hidden="false" customHeight="false" outlineLevel="0" collapsed="false">
      <c r="A169" s="16" t="n">
        <f aca="false">A168+1</f>
        <v>46482</v>
      </c>
      <c r="B169" s="17" t="str">
        <f aca="false">TEXT(A169,"ddd")</f>
        <v>Mon</v>
      </c>
      <c r="C169" s="18" t="str">
        <f aca="false">IFERROR(MID(INDEX(Patterns!$F$5:$F$31,MATCH($B$5&amp;"|A",Patterns!$A$5:$A$31,0)),MOD($A169-$B$6,INDEX(Patterns!$D$5:$D$31,MATCH($B$5&amp;"|A",Patterns!$A$5:$A$31,0)))+1,1),"-")</f>
        <v>D</v>
      </c>
      <c r="D169" s="18" t="str">
        <f aca="false">IFERROR(MID(INDEX(Patterns!$F$5:$F$31,MATCH($B$5&amp;"|B",Patterns!$A$5:$A$31,0)),MOD($A169-$B$6,INDEX(Patterns!$D$5:$D$31,MATCH($B$5&amp;"|B",Patterns!$A$5:$A$31,0)))+1,1),"-")</f>
        <v>-</v>
      </c>
      <c r="E169" s="18" t="str">
        <f aca="false">IFERROR(MID(INDEX(Patterns!$F$5:$F$31,MATCH($B$5&amp;"|C",Patterns!$A$5:$A$31,0)),MOD($A169-$B$6,INDEX(Patterns!$D$5:$D$31,MATCH($B$5&amp;"|C",Patterns!$A$5:$A$31,0)))+1,1),"-")</f>
        <v>N</v>
      </c>
      <c r="F169" s="18" t="str">
        <f aca="false">IFERROR(MID(INDEX(Patterns!$F$5:$F$31,MATCH($B$5&amp;"|D",Patterns!$A$5:$A$31,0)),MOD($A169-$B$6,INDEX(Patterns!$D$5:$D$31,MATCH($B$5&amp;"|D",Patterns!$A$5:$A$31,0)))+1,1),"-")</f>
        <v>-</v>
      </c>
      <c r="G169" s="18" t="str">
        <f aca="false">TRIM(IF(C169="D","A ","")&amp;IF(D169="D","B ","")&amp;IF(E169="D","C ","")&amp;IF(F169="D","D ",""))</f>
        <v>A</v>
      </c>
      <c r="H169" s="18" t="str">
        <f aca="false">TRIM(IF(C169="E","A ","")&amp;IF(D169="E","B ","")&amp;IF(E169="E","C ","")&amp;IF(F169="E","D ",""))</f>
        <v/>
      </c>
      <c r="I169" s="18" t="str">
        <f aca="false">TRIM(IF(C169="N","A ","")&amp;IF(D169="N","B ","")&amp;IF(E169="N","C ","")&amp;IF(F169="N","D ",""))</f>
        <v>C</v>
      </c>
      <c r="J169" s="18" t="str">
        <f aca="false">IF(AND(COUNTIF(C169:F169,"D")=1,COUNTIF(C169:F169,"N")=1,OR($B$9=12,COUNTIF(C169:F169,"E")=1)),"Covered","Check")</f>
        <v>Covered</v>
      </c>
    </row>
    <row r="170" customFormat="false" ht="15" hidden="false" customHeight="false" outlineLevel="0" collapsed="false">
      <c r="A170" s="16" t="n">
        <f aca="false">A169+1</f>
        <v>46483</v>
      </c>
      <c r="B170" s="17" t="str">
        <f aca="false">TEXT(A170,"ddd")</f>
        <v>Tue</v>
      </c>
      <c r="C170" s="18" t="str">
        <f aca="false">IFERROR(MID(INDEX(Patterns!$F$5:$F$31,MATCH($B$5&amp;"|A",Patterns!$A$5:$A$31,0)),MOD($A170-$B$6,INDEX(Patterns!$D$5:$D$31,MATCH($B$5&amp;"|A",Patterns!$A$5:$A$31,0)))+1,1),"-")</f>
        <v>D</v>
      </c>
      <c r="D170" s="18" t="str">
        <f aca="false">IFERROR(MID(INDEX(Patterns!$F$5:$F$31,MATCH($B$5&amp;"|B",Patterns!$A$5:$A$31,0)),MOD($A170-$B$6,INDEX(Patterns!$D$5:$D$31,MATCH($B$5&amp;"|B",Patterns!$A$5:$A$31,0)))+1,1),"-")</f>
        <v>-</v>
      </c>
      <c r="E170" s="18" t="str">
        <f aca="false">IFERROR(MID(INDEX(Patterns!$F$5:$F$31,MATCH($B$5&amp;"|C",Patterns!$A$5:$A$31,0)),MOD($A170-$B$6,INDEX(Patterns!$D$5:$D$31,MATCH($B$5&amp;"|C",Patterns!$A$5:$A$31,0)))+1,1),"-")</f>
        <v>N</v>
      </c>
      <c r="F170" s="18" t="str">
        <f aca="false">IFERROR(MID(INDEX(Patterns!$F$5:$F$31,MATCH($B$5&amp;"|D",Patterns!$A$5:$A$31,0)),MOD($A170-$B$6,INDEX(Patterns!$D$5:$D$31,MATCH($B$5&amp;"|D",Patterns!$A$5:$A$31,0)))+1,1),"-")</f>
        <v>-</v>
      </c>
      <c r="G170" s="18" t="str">
        <f aca="false">TRIM(IF(C170="D","A ","")&amp;IF(D170="D","B ","")&amp;IF(E170="D","C ","")&amp;IF(F170="D","D ",""))</f>
        <v>A</v>
      </c>
      <c r="H170" s="18" t="str">
        <f aca="false">TRIM(IF(C170="E","A ","")&amp;IF(D170="E","B ","")&amp;IF(E170="E","C ","")&amp;IF(F170="E","D ",""))</f>
        <v/>
      </c>
      <c r="I170" s="18" t="str">
        <f aca="false">TRIM(IF(C170="N","A ","")&amp;IF(D170="N","B ","")&amp;IF(E170="N","C ","")&amp;IF(F170="N","D ",""))</f>
        <v>C</v>
      </c>
      <c r="J170" s="18" t="str">
        <f aca="false">IF(AND(COUNTIF(C170:F170,"D")=1,COUNTIF(C170:F170,"N")=1,OR($B$9=12,COUNTIF(C170:F170,"E")=1)),"Covered","Check")</f>
        <v>Covered</v>
      </c>
    </row>
    <row r="171" customFormat="false" ht="15" hidden="false" customHeight="false" outlineLevel="0" collapsed="false">
      <c r="A171" s="16" t="n">
        <f aca="false">A170+1</f>
        <v>46484</v>
      </c>
      <c r="B171" s="17" t="str">
        <f aca="false">TEXT(A171,"ddd")</f>
        <v>Wed</v>
      </c>
      <c r="C171" s="18" t="str">
        <f aca="false">IFERROR(MID(INDEX(Patterns!$F$5:$F$31,MATCH($B$5&amp;"|A",Patterns!$A$5:$A$31,0)),MOD($A171-$B$6,INDEX(Patterns!$D$5:$D$31,MATCH($B$5&amp;"|A",Patterns!$A$5:$A$31,0)))+1,1),"-")</f>
        <v>-</v>
      </c>
      <c r="D171" s="18" t="str">
        <f aca="false">IFERROR(MID(INDEX(Patterns!$F$5:$F$31,MATCH($B$5&amp;"|B",Patterns!$A$5:$A$31,0)),MOD($A171-$B$6,INDEX(Patterns!$D$5:$D$31,MATCH($B$5&amp;"|B",Patterns!$A$5:$A$31,0)))+1,1),"-")</f>
        <v>D</v>
      </c>
      <c r="E171" s="18" t="str">
        <f aca="false">IFERROR(MID(INDEX(Patterns!$F$5:$F$31,MATCH($B$5&amp;"|C",Patterns!$A$5:$A$31,0)),MOD($A171-$B$6,INDEX(Patterns!$D$5:$D$31,MATCH($B$5&amp;"|C",Patterns!$A$5:$A$31,0)))+1,1),"-")</f>
        <v>-</v>
      </c>
      <c r="F171" s="18" t="str">
        <f aca="false">IFERROR(MID(INDEX(Patterns!$F$5:$F$31,MATCH($B$5&amp;"|D",Patterns!$A$5:$A$31,0)),MOD($A171-$B$6,INDEX(Patterns!$D$5:$D$31,MATCH($B$5&amp;"|D",Patterns!$A$5:$A$31,0)))+1,1),"-")</f>
        <v>N</v>
      </c>
      <c r="G171" s="18" t="str">
        <f aca="false">TRIM(IF(C171="D","A ","")&amp;IF(D171="D","B ","")&amp;IF(E171="D","C ","")&amp;IF(F171="D","D ",""))</f>
        <v>B</v>
      </c>
      <c r="H171" s="18" t="str">
        <f aca="false">TRIM(IF(C171="E","A ","")&amp;IF(D171="E","B ","")&amp;IF(E171="E","C ","")&amp;IF(F171="E","D ",""))</f>
        <v/>
      </c>
      <c r="I171" s="18" t="str">
        <f aca="false">TRIM(IF(C171="N","A ","")&amp;IF(D171="N","B ","")&amp;IF(E171="N","C ","")&amp;IF(F171="N","D ",""))</f>
        <v>D</v>
      </c>
      <c r="J171" s="18" t="str">
        <f aca="false">IF(AND(COUNTIF(C171:F171,"D")=1,COUNTIF(C171:F171,"N")=1,OR($B$9=12,COUNTIF(C171:F171,"E")=1)),"Covered","Check")</f>
        <v>Covered</v>
      </c>
    </row>
    <row r="172" customFormat="false" ht="15" hidden="false" customHeight="false" outlineLevel="0" collapsed="false">
      <c r="A172" s="16" t="n">
        <f aca="false">A171+1</f>
        <v>46485</v>
      </c>
      <c r="B172" s="17" t="str">
        <f aca="false">TEXT(A172,"ddd")</f>
        <v>Thu</v>
      </c>
      <c r="C172" s="18" t="str">
        <f aca="false">IFERROR(MID(INDEX(Patterns!$F$5:$F$31,MATCH($B$5&amp;"|A",Patterns!$A$5:$A$31,0)),MOD($A172-$B$6,INDEX(Patterns!$D$5:$D$31,MATCH($B$5&amp;"|A",Patterns!$A$5:$A$31,0)))+1,1),"-")</f>
        <v>-</v>
      </c>
      <c r="D172" s="18" t="str">
        <f aca="false">IFERROR(MID(INDEX(Patterns!$F$5:$F$31,MATCH($B$5&amp;"|B",Patterns!$A$5:$A$31,0)),MOD($A172-$B$6,INDEX(Patterns!$D$5:$D$31,MATCH($B$5&amp;"|B",Patterns!$A$5:$A$31,0)))+1,1),"-")</f>
        <v>D</v>
      </c>
      <c r="E172" s="18" t="str">
        <f aca="false">IFERROR(MID(INDEX(Patterns!$F$5:$F$31,MATCH($B$5&amp;"|C",Patterns!$A$5:$A$31,0)),MOD($A172-$B$6,INDEX(Patterns!$D$5:$D$31,MATCH($B$5&amp;"|C",Patterns!$A$5:$A$31,0)))+1,1),"-")</f>
        <v>-</v>
      </c>
      <c r="F172" s="18" t="str">
        <f aca="false">IFERROR(MID(INDEX(Patterns!$F$5:$F$31,MATCH($B$5&amp;"|D",Patterns!$A$5:$A$31,0)),MOD($A172-$B$6,INDEX(Patterns!$D$5:$D$31,MATCH($B$5&amp;"|D",Patterns!$A$5:$A$31,0)))+1,1),"-")</f>
        <v>N</v>
      </c>
      <c r="G172" s="18" t="str">
        <f aca="false">TRIM(IF(C172="D","A ","")&amp;IF(D172="D","B ","")&amp;IF(E172="D","C ","")&amp;IF(F172="D","D ",""))</f>
        <v>B</v>
      </c>
      <c r="H172" s="18" t="str">
        <f aca="false">TRIM(IF(C172="E","A ","")&amp;IF(D172="E","B ","")&amp;IF(E172="E","C ","")&amp;IF(F172="E","D ",""))</f>
        <v/>
      </c>
      <c r="I172" s="18" t="str">
        <f aca="false">TRIM(IF(C172="N","A ","")&amp;IF(D172="N","B ","")&amp;IF(E172="N","C ","")&amp;IF(F172="N","D ",""))</f>
        <v>D</v>
      </c>
      <c r="J172" s="18" t="str">
        <f aca="false">IF(AND(COUNTIF(C172:F172,"D")=1,COUNTIF(C172:F172,"N")=1,OR($B$9=12,COUNTIF(C172:F172,"E")=1)),"Covered","Check")</f>
        <v>Covered</v>
      </c>
    </row>
    <row r="173" customFormat="false" ht="15" hidden="false" customHeight="false" outlineLevel="0" collapsed="false">
      <c r="A173" s="16" t="n">
        <f aca="false">A172+1</f>
        <v>46486</v>
      </c>
      <c r="B173" s="17" t="str">
        <f aca="false">TEXT(A173,"ddd")</f>
        <v>Fri</v>
      </c>
      <c r="C173" s="18" t="str">
        <f aca="false">IFERROR(MID(INDEX(Patterns!$F$5:$F$31,MATCH($B$5&amp;"|A",Patterns!$A$5:$A$31,0)),MOD($A173-$B$6,INDEX(Patterns!$D$5:$D$31,MATCH($B$5&amp;"|A",Patterns!$A$5:$A$31,0)))+1,1),"-")</f>
        <v>D</v>
      </c>
      <c r="D173" s="18" t="str">
        <f aca="false">IFERROR(MID(INDEX(Patterns!$F$5:$F$31,MATCH($B$5&amp;"|B",Patterns!$A$5:$A$31,0)),MOD($A173-$B$6,INDEX(Patterns!$D$5:$D$31,MATCH($B$5&amp;"|B",Patterns!$A$5:$A$31,0)))+1,1),"-")</f>
        <v>-</v>
      </c>
      <c r="E173" s="18" t="str">
        <f aca="false">IFERROR(MID(INDEX(Patterns!$F$5:$F$31,MATCH($B$5&amp;"|C",Patterns!$A$5:$A$31,0)),MOD($A173-$B$6,INDEX(Patterns!$D$5:$D$31,MATCH($B$5&amp;"|C",Patterns!$A$5:$A$31,0)))+1,1),"-")</f>
        <v>N</v>
      </c>
      <c r="F173" s="18" t="str">
        <f aca="false">IFERROR(MID(INDEX(Patterns!$F$5:$F$31,MATCH($B$5&amp;"|D",Patterns!$A$5:$A$31,0)),MOD($A173-$B$6,INDEX(Patterns!$D$5:$D$31,MATCH($B$5&amp;"|D",Patterns!$A$5:$A$31,0)))+1,1),"-")</f>
        <v>-</v>
      </c>
      <c r="G173" s="18" t="str">
        <f aca="false">TRIM(IF(C173="D","A ","")&amp;IF(D173="D","B ","")&amp;IF(E173="D","C ","")&amp;IF(F173="D","D ",""))</f>
        <v>A</v>
      </c>
      <c r="H173" s="18" t="str">
        <f aca="false">TRIM(IF(C173="E","A ","")&amp;IF(D173="E","B ","")&amp;IF(E173="E","C ","")&amp;IF(F173="E","D ",""))</f>
        <v/>
      </c>
      <c r="I173" s="18" t="str">
        <f aca="false">TRIM(IF(C173="N","A ","")&amp;IF(D173="N","B ","")&amp;IF(E173="N","C ","")&amp;IF(F173="N","D ",""))</f>
        <v>C</v>
      </c>
      <c r="J173" s="18" t="str">
        <f aca="false">IF(AND(COUNTIF(C173:F173,"D")=1,COUNTIF(C173:F173,"N")=1,OR($B$9=12,COUNTIF(C173:F173,"E")=1)),"Covered","Check")</f>
        <v>Covered</v>
      </c>
    </row>
    <row r="174" customFormat="false" ht="15" hidden="false" customHeight="false" outlineLevel="0" collapsed="false">
      <c r="A174" s="16" t="n">
        <f aca="false">A173+1</f>
        <v>46487</v>
      </c>
      <c r="B174" s="17" t="str">
        <f aca="false">TEXT(A174,"ddd")</f>
        <v>Sat</v>
      </c>
      <c r="C174" s="18" t="str">
        <f aca="false">IFERROR(MID(INDEX(Patterns!$F$5:$F$31,MATCH($B$5&amp;"|A",Patterns!$A$5:$A$31,0)),MOD($A174-$B$6,INDEX(Patterns!$D$5:$D$31,MATCH($B$5&amp;"|A",Patterns!$A$5:$A$31,0)))+1,1),"-")</f>
        <v>D</v>
      </c>
      <c r="D174" s="18" t="str">
        <f aca="false">IFERROR(MID(INDEX(Patterns!$F$5:$F$31,MATCH($B$5&amp;"|B",Patterns!$A$5:$A$31,0)),MOD($A174-$B$6,INDEX(Patterns!$D$5:$D$31,MATCH($B$5&amp;"|B",Patterns!$A$5:$A$31,0)))+1,1),"-")</f>
        <v>-</v>
      </c>
      <c r="E174" s="18" t="str">
        <f aca="false">IFERROR(MID(INDEX(Patterns!$F$5:$F$31,MATCH($B$5&amp;"|C",Patterns!$A$5:$A$31,0)),MOD($A174-$B$6,INDEX(Patterns!$D$5:$D$31,MATCH($B$5&amp;"|C",Patterns!$A$5:$A$31,0)))+1,1),"-")</f>
        <v>N</v>
      </c>
      <c r="F174" s="18" t="str">
        <f aca="false">IFERROR(MID(INDEX(Patterns!$F$5:$F$31,MATCH($B$5&amp;"|D",Patterns!$A$5:$A$31,0)),MOD($A174-$B$6,INDEX(Patterns!$D$5:$D$31,MATCH($B$5&amp;"|D",Patterns!$A$5:$A$31,0)))+1,1),"-")</f>
        <v>-</v>
      </c>
      <c r="G174" s="18" t="str">
        <f aca="false">TRIM(IF(C174="D","A ","")&amp;IF(D174="D","B ","")&amp;IF(E174="D","C ","")&amp;IF(F174="D","D ",""))</f>
        <v>A</v>
      </c>
      <c r="H174" s="18" t="str">
        <f aca="false">TRIM(IF(C174="E","A ","")&amp;IF(D174="E","B ","")&amp;IF(E174="E","C ","")&amp;IF(F174="E","D ",""))</f>
        <v/>
      </c>
      <c r="I174" s="18" t="str">
        <f aca="false">TRIM(IF(C174="N","A ","")&amp;IF(D174="N","B ","")&amp;IF(E174="N","C ","")&amp;IF(F174="N","D ",""))</f>
        <v>C</v>
      </c>
      <c r="J174" s="18" t="str">
        <f aca="false">IF(AND(COUNTIF(C174:F174,"D")=1,COUNTIF(C174:F174,"N")=1,OR($B$9=12,COUNTIF(C174:F174,"E")=1)),"Covered","Check")</f>
        <v>Covered</v>
      </c>
    </row>
    <row r="175" customFormat="false" ht="15" hidden="false" customHeight="false" outlineLevel="0" collapsed="false">
      <c r="A175" s="16" t="n">
        <f aca="false">A174+1</f>
        <v>46488</v>
      </c>
      <c r="B175" s="17" t="str">
        <f aca="false">TEXT(A175,"ddd")</f>
        <v>Sun</v>
      </c>
      <c r="C175" s="18" t="str">
        <f aca="false">IFERROR(MID(INDEX(Patterns!$F$5:$F$31,MATCH($B$5&amp;"|A",Patterns!$A$5:$A$31,0)),MOD($A175-$B$6,INDEX(Patterns!$D$5:$D$31,MATCH($B$5&amp;"|A",Patterns!$A$5:$A$31,0)))+1,1),"-")</f>
        <v>D</v>
      </c>
      <c r="D175" s="18" t="str">
        <f aca="false">IFERROR(MID(INDEX(Patterns!$F$5:$F$31,MATCH($B$5&amp;"|B",Patterns!$A$5:$A$31,0)),MOD($A175-$B$6,INDEX(Patterns!$D$5:$D$31,MATCH($B$5&amp;"|B",Patterns!$A$5:$A$31,0)))+1,1),"-")</f>
        <v>-</v>
      </c>
      <c r="E175" s="18" t="str">
        <f aca="false">IFERROR(MID(INDEX(Patterns!$F$5:$F$31,MATCH($B$5&amp;"|C",Patterns!$A$5:$A$31,0)),MOD($A175-$B$6,INDEX(Patterns!$D$5:$D$31,MATCH($B$5&amp;"|C",Patterns!$A$5:$A$31,0)))+1,1),"-")</f>
        <v>N</v>
      </c>
      <c r="F175" s="18" t="str">
        <f aca="false">IFERROR(MID(INDEX(Patterns!$F$5:$F$31,MATCH($B$5&amp;"|D",Patterns!$A$5:$A$31,0)),MOD($A175-$B$6,INDEX(Patterns!$D$5:$D$31,MATCH($B$5&amp;"|D",Patterns!$A$5:$A$31,0)))+1,1),"-")</f>
        <v>-</v>
      </c>
      <c r="G175" s="18" t="str">
        <f aca="false">TRIM(IF(C175="D","A ","")&amp;IF(D175="D","B ","")&amp;IF(E175="D","C ","")&amp;IF(F175="D","D ",""))</f>
        <v>A</v>
      </c>
      <c r="H175" s="18" t="str">
        <f aca="false">TRIM(IF(C175="E","A ","")&amp;IF(D175="E","B ","")&amp;IF(E175="E","C ","")&amp;IF(F175="E","D ",""))</f>
        <v/>
      </c>
      <c r="I175" s="18" t="str">
        <f aca="false">TRIM(IF(C175="N","A ","")&amp;IF(D175="N","B ","")&amp;IF(E175="N","C ","")&amp;IF(F175="N","D ",""))</f>
        <v>C</v>
      </c>
      <c r="J175" s="18" t="str">
        <f aca="false">IF(AND(COUNTIF(C175:F175,"D")=1,COUNTIF(C175:F175,"N")=1,OR($B$9=12,COUNTIF(C175:F175,"E")=1)),"Covered","Check")</f>
        <v>Covered</v>
      </c>
    </row>
    <row r="176" customFormat="false" ht="15" hidden="false" customHeight="false" outlineLevel="0" collapsed="false">
      <c r="A176" s="16" t="n">
        <f aca="false">A175+1</f>
        <v>46489</v>
      </c>
      <c r="B176" s="17" t="str">
        <f aca="false">TEXT(A176,"ddd")</f>
        <v>Mon</v>
      </c>
      <c r="C176" s="18" t="str">
        <f aca="false">IFERROR(MID(INDEX(Patterns!$F$5:$F$31,MATCH($B$5&amp;"|A",Patterns!$A$5:$A$31,0)),MOD($A176-$B$6,INDEX(Patterns!$D$5:$D$31,MATCH($B$5&amp;"|A",Patterns!$A$5:$A$31,0)))+1,1),"-")</f>
        <v>-</v>
      </c>
      <c r="D176" s="18" t="str">
        <f aca="false">IFERROR(MID(INDEX(Patterns!$F$5:$F$31,MATCH($B$5&amp;"|B",Patterns!$A$5:$A$31,0)),MOD($A176-$B$6,INDEX(Patterns!$D$5:$D$31,MATCH($B$5&amp;"|B",Patterns!$A$5:$A$31,0)))+1,1),"-")</f>
        <v>D</v>
      </c>
      <c r="E176" s="18" t="str">
        <f aca="false">IFERROR(MID(INDEX(Patterns!$F$5:$F$31,MATCH($B$5&amp;"|C",Patterns!$A$5:$A$31,0)),MOD($A176-$B$6,INDEX(Patterns!$D$5:$D$31,MATCH($B$5&amp;"|C",Patterns!$A$5:$A$31,0)))+1,1),"-")</f>
        <v>-</v>
      </c>
      <c r="F176" s="18" t="str">
        <f aca="false">IFERROR(MID(INDEX(Patterns!$F$5:$F$31,MATCH($B$5&amp;"|D",Patterns!$A$5:$A$31,0)),MOD($A176-$B$6,INDEX(Patterns!$D$5:$D$31,MATCH($B$5&amp;"|D",Patterns!$A$5:$A$31,0)))+1,1),"-")</f>
        <v>N</v>
      </c>
      <c r="G176" s="18" t="str">
        <f aca="false">TRIM(IF(C176="D","A ","")&amp;IF(D176="D","B ","")&amp;IF(E176="D","C ","")&amp;IF(F176="D","D ",""))</f>
        <v>B</v>
      </c>
      <c r="H176" s="18" t="str">
        <f aca="false">TRIM(IF(C176="E","A ","")&amp;IF(D176="E","B ","")&amp;IF(E176="E","C ","")&amp;IF(F176="E","D ",""))</f>
        <v/>
      </c>
      <c r="I176" s="18" t="str">
        <f aca="false">TRIM(IF(C176="N","A ","")&amp;IF(D176="N","B ","")&amp;IF(E176="N","C ","")&amp;IF(F176="N","D ",""))</f>
        <v>D</v>
      </c>
      <c r="J176" s="18" t="str">
        <f aca="false">IF(AND(COUNTIF(C176:F176,"D")=1,COUNTIF(C176:F176,"N")=1,OR($B$9=12,COUNTIF(C176:F176,"E")=1)),"Covered","Check")</f>
        <v>Covered</v>
      </c>
    </row>
    <row r="177" customFormat="false" ht="15" hidden="false" customHeight="false" outlineLevel="0" collapsed="false">
      <c r="A177" s="16" t="n">
        <f aca="false">A176+1</f>
        <v>46490</v>
      </c>
      <c r="B177" s="17" t="str">
        <f aca="false">TEXT(A177,"ddd")</f>
        <v>Tue</v>
      </c>
      <c r="C177" s="18" t="str">
        <f aca="false">IFERROR(MID(INDEX(Patterns!$F$5:$F$31,MATCH($B$5&amp;"|A",Patterns!$A$5:$A$31,0)),MOD($A177-$B$6,INDEX(Patterns!$D$5:$D$31,MATCH($B$5&amp;"|A",Patterns!$A$5:$A$31,0)))+1,1),"-")</f>
        <v>-</v>
      </c>
      <c r="D177" s="18" t="str">
        <f aca="false">IFERROR(MID(INDEX(Patterns!$F$5:$F$31,MATCH($B$5&amp;"|B",Patterns!$A$5:$A$31,0)),MOD($A177-$B$6,INDEX(Patterns!$D$5:$D$31,MATCH($B$5&amp;"|B",Patterns!$A$5:$A$31,0)))+1,1),"-")</f>
        <v>D</v>
      </c>
      <c r="E177" s="18" t="str">
        <f aca="false">IFERROR(MID(INDEX(Patterns!$F$5:$F$31,MATCH($B$5&amp;"|C",Patterns!$A$5:$A$31,0)),MOD($A177-$B$6,INDEX(Patterns!$D$5:$D$31,MATCH($B$5&amp;"|C",Patterns!$A$5:$A$31,0)))+1,1),"-")</f>
        <v>-</v>
      </c>
      <c r="F177" s="18" t="str">
        <f aca="false">IFERROR(MID(INDEX(Patterns!$F$5:$F$31,MATCH($B$5&amp;"|D",Patterns!$A$5:$A$31,0)),MOD($A177-$B$6,INDEX(Patterns!$D$5:$D$31,MATCH($B$5&amp;"|D",Patterns!$A$5:$A$31,0)))+1,1),"-")</f>
        <v>N</v>
      </c>
      <c r="G177" s="18" t="str">
        <f aca="false">TRIM(IF(C177="D","A ","")&amp;IF(D177="D","B ","")&amp;IF(E177="D","C ","")&amp;IF(F177="D","D ",""))</f>
        <v>B</v>
      </c>
      <c r="H177" s="18" t="str">
        <f aca="false">TRIM(IF(C177="E","A ","")&amp;IF(D177="E","B ","")&amp;IF(E177="E","C ","")&amp;IF(F177="E","D ",""))</f>
        <v/>
      </c>
      <c r="I177" s="18" t="str">
        <f aca="false">TRIM(IF(C177="N","A ","")&amp;IF(D177="N","B ","")&amp;IF(E177="N","C ","")&amp;IF(F177="N","D ",""))</f>
        <v>D</v>
      </c>
      <c r="J177" s="18" t="str">
        <f aca="false">IF(AND(COUNTIF(C177:F177,"D")=1,COUNTIF(C177:F177,"N")=1,OR($B$9=12,COUNTIF(C177:F177,"E")=1)),"Covered","Check")</f>
        <v>Covered</v>
      </c>
    </row>
    <row r="178" customFormat="false" ht="15" hidden="false" customHeight="false" outlineLevel="0" collapsed="false">
      <c r="A178" s="16" t="n">
        <f aca="false">A177+1</f>
        <v>46491</v>
      </c>
      <c r="B178" s="17" t="str">
        <f aca="false">TEXT(A178,"ddd")</f>
        <v>Wed</v>
      </c>
      <c r="C178" s="18" t="str">
        <f aca="false">IFERROR(MID(INDEX(Patterns!$F$5:$F$31,MATCH($B$5&amp;"|A",Patterns!$A$5:$A$31,0)),MOD($A178-$B$6,INDEX(Patterns!$D$5:$D$31,MATCH($B$5&amp;"|A",Patterns!$A$5:$A$31,0)))+1,1),"-")</f>
        <v>D</v>
      </c>
      <c r="D178" s="18" t="str">
        <f aca="false">IFERROR(MID(INDEX(Patterns!$F$5:$F$31,MATCH($B$5&amp;"|B",Patterns!$A$5:$A$31,0)),MOD($A178-$B$6,INDEX(Patterns!$D$5:$D$31,MATCH($B$5&amp;"|B",Patterns!$A$5:$A$31,0)))+1,1),"-")</f>
        <v>-</v>
      </c>
      <c r="E178" s="18" t="str">
        <f aca="false">IFERROR(MID(INDEX(Patterns!$F$5:$F$31,MATCH($B$5&amp;"|C",Patterns!$A$5:$A$31,0)),MOD($A178-$B$6,INDEX(Patterns!$D$5:$D$31,MATCH($B$5&amp;"|C",Patterns!$A$5:$A$31,0)))+1,1),"-")</f>
        <v>N</v>
      </c>
      <c r="F178" s="18" t="str">
        <f aca="false">IFERROR(MID(INDEX(Patterns!$F$5:$F$31,MATCH($B$5&amp;"|D",Patterns!$A$5:$A$31,0)),MOD($A178-$B$6,INDEX(Patterns!$D$5:$D$31,MATCH($B$5&amp;"|D",Patterns!$A$5:$A$31,0)))+1,1),"-")</f>
        <v>-</v>
      </c>
      <c r="G178" s="18" t="str">
        <f aca="false">TRIM(IF(C178="D","A ","")&amp;IF(D178="D","B ","")&amp;IF(E178="D","C ","")&amp;IF(F178="D","D ",""))</f>
        <v>A</v>
      </c>
      <c r="H178" s="18" t="str">
        <f aca="false">TRIM(IF(C178="E","A ","")&amp;IF(D178="E","B ","")&amp;IF(E178="E","C ","")&amp;IF(F178="E","D ",""))</f>
        <v/>
      </c>
      <c r="I178" s="18" t="str">
        <f aca="false">TRIM(IF(C178="N","A ","")&amp;IF(D178="N","B ","")&amp;IF(E178="N","C ","")&amp;IF(F178="N","D ",""))</f>
        <v>C</v>
      </c>
      <c r="J178" s="18" t="str">
        <f aca="false">IF(AND(COUNTIF(C178:F178,"D")=1,COUNTIF(C178:F178,"N")=1,OR($B$9=12,COUNTIF(C178:F178,"E")=1)),"Covered","Check")</f>
        <v>Covered</v>
      </c>
    </row>
    <row r="179" customFormat="false" ht="15" hidden="false" customHeight="false" outlineLevel="0" collapsed="false">
      <c r="A179" s="16" t="n">
        <f aca="false">A178+1</f>
        <v>46492</v>
      </c>
      <c r="B179" s="17" t="str">
        <f aca="false">TEXT(A179,"ddd")</f>
        <v>Thu</v>
      </c>
      <c r="C179" s="18" t="str">
        <f aca="false">IFERROR(MID(INDEX(Patterns!$F$5:$F$31,MATCH($B$5&amp;"|A",Patterns!$A$5:$A$31,0)),MOD($A179-$B$6,INDEX(Patterns!$D$5:$D$31,MATCH($B$5&amp;"|A",Patterns!$A$5:$A$31,0)))+1,1),"-")</f>
        <v>D</v>
      </c>
      <c r="D179" s="18" t="str">
        <f aca="false">IFERROR(MID(INDEX(Patterns!$F$5:$F$31,MATCH($B$5&amp;"|B",Patterns!$A$5:$A$31,0)),MOD($A179-$B$6,INDEX(Patterns!$D$5:$D$31,MATCH($B$5&amp;"|B",Patterns!$A$5:$A$31,0)))+1,1),"-")</f>
        <v>-</v>
      </c>
      <c r="E179" s="18" t="str">
        <f aca="false">IFERROR(MID(INDEX(Patterns!$F$5:$F$31,MATCH($B$5&amp;"|C",Patterns!$A$5:$A$31,0)),MOD($A179-$B$6,INDEX(Patterns!$D$5:$D$31,MATCH($B$5&amp;"|C",Patterns!$A$5:$A$31,0)))+1,1),"-")</f>
        <v>N</v>
      </c>
      <c r="F179" s="18" t="str">
        <f aca="false">IFERROR(MID(INDEX(Patterns!$F$5:$F$31,MATCH($B$5&amp;"|D",Patterns!$A$5:$A$31,0)),MOD($A179-$B$6,INDEX(Patterns!$D$5:$D$31,MATCH($B$5&amp;"|D",Patterns!$A$5:$A$31,0)))+1,1),"-")</f>
        <v>-</v>
      </c>
      <c r="G179" s="18" t="str">
        <f aca="false">TRIM(IF(C179="D","A ","")&amp;IF(D179="D","B ","")&amp;IF(E179="D","C ","")&amp;IF(F179="D","D ",""))</f>
        <v>A</v>
      </c>
      <c r="H179" s="18" t="str">
        <f aca="false">TRIM(IF(C179="E","A ","")&amp;IF(D179="E","B ","")&amp;IF(E179="E","C ","")&amp;IF(F179="E","D ",""))</f>
        <v/>
      </c>
      <c r="I179" s="18" t="str">
        <f aca="false">TRIM(IF(C179="N","A ","")&amp;IF(D179="N","B ","")&amp;IF(E179="N","C ","")&amp;IF(F179="N","D ",""))</f>
        <v>C</v>
      </c>
      <c r="J179" s="18" t="str">
        <f aca="false">IF(AND(COUNTIF(C179:F179,"D")=1,COUNTIF(C179:F179,"N")=1,OR($B$9=12,COUNTIF(C179:F179,"E")=1)),"Covered","Check")</f>
        <v>Covered</v>
      </c>
    </row>
    <row r="180" customFormat="false" ht="15" hidden="false" customHeight="false" outlineLevel="0" collapsed="false">
      <c r="A180" s="16" t="n">
        <f aca="false">A179+1</f>
        <v>46493</v>
      </c>
      <c r="B180" s="17" t="str">
        <f aca="false">TEXT(A180,"ddd")</f>
        <v>Fri</v>
      </c>
      <c r="C180" s="18" t="str">
        <f aca="false">IFERROR(MID(INDEX(Patterns!$F$5:$F$31,MATCH($B$5&amp;"|A",Patterns!$A$5:$A$31,0)),MOD($A180-$B$6,INDEX(Patterns!$D$5:$D$31,MATCH($B$5&amp;"|A",Patterns!$A$5:$A$31,0)))+1,1),"-")</f>
        <v>-</v>
      </c>
      <c r="D180" s="18" t="str">
        <f aca="false">IFERROR(MID(INDEX(Patterns!$F$5:$F$31,MATCH($B$5&amp;"|B",Patterns!$A$5:$A$31,0)),MOD($A180-$B$6,INDEX(Patterns!$D$5:$D$31,MATCH($B$5&amp;"|B",Patterns!$A$5:$A$31,0)))+1,1),"-")</f>
        <v>D</v>
      </c>
      <c r="E180" s="18" t="str">
        <f aca="false">IFERROR(MID(INDEX(Patterns!$F$5:$F$31,MATCH($B$5&amp;"|C",Patterns!$A$5:$A$31,0)),MOD($A180-$B$6,INDEX(Patterns!$D$5:$D$31,MATCH($B$5&amp;"|C",Patterns!$A$5:$A$31,0)))+1,1),"-")</f>
        <v>-</v>
      </c>
      <c r="F180" s="18" t="str">
        <f aca="false">IFERROR(MID(INDEX(Patterns!$F$5:$F$31,MATCH($B$5&amp;"|D",Patterns!$A$5:$A$31,0)),MOD($A180-$B$6,INDEX(Patterns!$D$5:$D$31,MATCH($B$5&amp;"|D",Patterns!$A$5:$A$31,0)))+1,1),"-")</f>
        <v>N</v>
      </c>
      <c r="G180" s="18" t="str">
        <f aca="false">TRIM(IF(C180="D","A ","")&amp;IF(D180="D","B ","")&amp;IF(E180="D","C ","")&amp;IF(F180="D","D ",""))</f>
        <v>B</v>
      </c>
      <c r="H180" s="18" t="str">
        <f aca="false">TRIM(IF(C180="E","A ","")&amp;IF(D180="E","B ","")&amp;IF(E180="E","C ","")&amp;IF(F180="E","D ",""))</f>
        <v/>
      </c>
      <c r="I180" s="18" t="str">
        <f aca="false">TRIM(IF(C180="N","A ","")&amp;IF(D180="N","B ","")&amp;IF(E180="N","C ","")&amp;IF(F180="N","D ",""))</f>
        <v>D</v>
      </c>
      <c r="J180" s="18" t="str">
        <f aca="false">IF(AND(COUNTIF(C180:F180,"D")=1,COUNTIF(C180:F180,"N")=1,OR($B$9=12,COUNTIF(C180:F180,"E")=1)),"Covered","Check")</f>
        <v>Covered</v>
      </c>
    </row>
    <row r="181" customFormat="false" ht="15" hidden="false" customHeight="false" outlineLevel="0" collapsed="false">
      <c r="A181" s="16" t="n">
        <f aca="false">A180+1</f>
        <v>46494</v>
      </c>
      <c r="B181" s="17" t="str">
        <f aca="false">TEXT(A181,"ddd")</f>
        <v>Sat</v>
      </c>
      <c r="C181" s="18" t="str">
        <f aca="false">IFERROR(MID(INDEX(Patterns!$F$5:$F$31,MATCH($B$5&amp;"|A",Patterns!$A$5:$A$31,0)),MOD($A181-$B$6,INDEX(Patterns!$D$5:$D$31,MATCH($B$5&amp;"|A",Patterns!$A$5:$A$31,0)))+1,1),"-")</f>
        <v>-</v>
      </c>
      <c r="D181" s="18" t="str">
        <f aca="false">IFERROR(MID(INDEX(Patterns!$F$5:$F$31,MATCH($B$5&amp;"|B",Patterns!$A$5:$A$31,0)),MOD($A181-$B$6,INDEX(Patterns!$D$5:$D$31,MATCH($B$5&amp;"|B",Patterns!$A$5:$A$31,0)))+1,1),"-")</f>
        <v>D</v>
      </c>
      <c r="E181" s="18" t="str">
        <f aca="false">IFERROR(MID(INDEX(Patterns!$F$5:$F$31,MATCH($B$5&amp;"|C",Patterns!$A$5:$A$31,0)),MOD($A181-$B$6,INDEX(Patterns!$D$5:$D$31,MATCH($B$5&amp;"|C",Patterns!$A$5:$A$31,0)))+1,1),"-")</f>
        <v>-</v>
      </c>
      <c r="F181" s="18" t="str">
        <f aca="false">IFERROR(MID(INDEX(Patterns!$F$5:$F$31,MATCH($B$5&amp;"|D",Patterns!$A$5:$A$31,0)),MOD($A181-$B$6,INDEX(Patterns!$D$5:$D$31,MATCH($B$5&amp;"|D",Patterns!$A$5:$A$31,0)))+1,1),"-")</f>
        <v>N</v>
      </c>
      <c r="G181" s="18" t="str">
        <f aca="false">TRIM(IF(C181="D","A ","")&amp;IF(D181="D","B ","")&amp;IF(E181="D","C ","")&amp;IF(F181="D","D ",""))</f>
        <v>B</v>
      </c>
      <c r="H181" s="18" t="str">
        <f aca="false">TRIM(IF(C181="E","A ","")&amp;IF(D181="E","B ","")&amp;IF(E181="E","C ","")&amp;IF(F181="E","D ",""))</f>
        <v/>
      </c>
      <c r="I181" s="18" t="str">
        <f aca="false">TRIM(IF(C181="N","A ","")&amp;IF(D181="N","B ","")&amp;IF(E181="N","C ","")&amp;IF(F181="N","D ",""))</f>
        <v>D</v>
      </c>
      <c r="J181" s="18" t="str">
        <f aca="false">IF(AND(COUNTIF(C181:F181,"D")=1,COUNTIF(C181:F181,"N")=1,OR($B$9=12,COUNTIF(C181:F181,"E")=1)),"Covered","Check")</f>
        <v>Covered</v>
      </c>
    </row>
    <row r="182" customFormat="false" ht="15" hidden="false" customHeight="false" outlineLevel="0" collapsed="false">
      <c r="A182" s="16" t="n">
        <f aca="false">A181+1</f>
        <v>46495</v>
      </c>
      <c r="B182" s="17" t="str">
        <f aca="false">TEXT(A182,"ddd")</f>
        <v>Sun</v>
      </c>
      <c r="C182" s="18" t="str">
        <f aca="false">IFERROR(MID(INDEX(Patterns!$F$5:$F$31,MATCH($B$5&amp;"|A",Patterns!$A$5:$A$31,0)),MOD($A182-$B$6,INDEX(Patterns!$D$5:$D$31,MATCH($B$5&amp;"|A",Patterns!$A$5:$A$31,0)))+1,1),"-")</f>
        <v>-</v>
      </c>
      <c r="D182" s="18" t="str">
        <f aca="false">IFERROR(MID(INDEX(Patterns!$F$5:$F$31,MATCH($B$5&amp;"|B",Patterns!$A$5:$A$31,0)),MOD($A182-$B$6,INDEX(Patterns!$D$5:$D$31,MATCH($B$5&amp;"|B",Patterns!$A$5:$A$31,0)))+1,1),"-")</f>
        <v>D</v>
      </c>
      <c r="E182" s="18" t="str">
        <f aca="false">IFERROR(MID(INDEX(Patterns!$F$5:$F$31,MATCH($B$5&amp;"|C",Patterns!$A$5:$A$31,0)),MOD($A182-$B$6,INDEX(Patterns!$D$5:$D$31,MATCH($B$5&amp;"|C",Patterns!$A$5:$A$31,0)))+1,1),"-")</f>
        <v>-</v>
      </c>
      <c r="F182" s="18" t="str">
        <f aca="false">IFERROR(MID(INDEX(Patterns!$F$5:$F$31,MATCH($B$5&amp;"|D",Patterns!$A$5:$A$31,0)),MOD($A182-$B$6,INDEX(Patterns!$D$5:$D$31,MATCH($B$5&amp;"|D",Patterns!$A$5:$A$31,0)))+1,1),"-")</f>
        <v>N</v>
      </c>
      <c r="G182" s="18" t="str">
        <f aca="false">TRIM(IF(C182="D","A ","")&amp;IF(D182="D","B ","")&amp;IF(E182="D","C ","")&amp;IF(F182="D","D ",""))</f>
        <v>B</v>
      </c>
      <c r="H182" s="18" t="str">
        <f aca="false">TRIM(IF(C182="E","A ","")&amp;IF(D182="E","B ","")&amp;IF(E182="E","C ","")&amp;IF(F182="E","D ",""))</f>
        <v/>
      </c>
      <c r="I182" s="18" t="str">
        <f aca="false">TRIM(IF(C182="N","A ","")&amp;IF(D182="N","B ","")&amp;IF(E182="N","C ","")&amp;IF(F182="N","D ",""))</f>
        <v>D</v>
      </c>
      <c r="J182" s="18" t="str">
        <f aca="false">IF(AND(COUNTIF(C182:F182,"D")=1,COUNTIF(C182:F182,"N")=1,OR($B$9=12,COUNTIF(C182:F182,"E")=1)),"Covered","Check")</f>
        <v>Covered</v>
      </c>
    </row>
    <row r="183" customFormat="false" ht="15" hidden="false" customHeight="false" outlineLevel="0" collapsed="false">
      <c r="A183" s="16" t="n">
        <f aca="false">A182+1</f>
        <v>46496</v>
      </c>
      <c r="B183" s="17" t="str">
        <f aca="false">TEXT(A183,"ddd")</f>
        <v>Mon</v>
      </c>
      <c r="C183" s="18" t="str">
        <f aca="false">IFERROR(MID(INDEX(Patterns!$F$5:$F$31,MATCH($B$5&amp;"|A",Patterns!$A$5:$A$31,0)),MOD($A183-$B$6,INDEX(Patterns!$D$5:$D$31,MATCH($B$5&amp;"|A",Patterns!$A$5:$A$31,0)))+1,1),"-")</f>
        <v>D</v>
      </c>
      <c r="D183" s="18" t="str">
        <f aca="false">IFERROR(MID(INDEX(Patterns!$F$5:$F$31,MATCH($B$5&amp;"|B",Patterns!$A$5:$A$31,0)),MOD($A183-$B$6,INDEX(Patterns!$D$5:$D$31,MATCH($B$5&amp;"|B",Patterns!$A$5:$A$31,0)))+1,1),"-")</f>
        <v>-</v>
      </c>
      <c r="E183" s="18" t="str">
        <f aca="false">IFERROR(MID(INDEX(Patterns!$F$5:$F$31,MATCH($B$5&amp;"|C",Patterns!$A$5:$A$31,0)),MOD($A183-$B$6,INDEX(Patterns!$D$5:$D$31,MATCH($B$5&amp;"|C",Patterns!$A$5:$A$31,0)))+1,1),"-")</f>
        <v>N</v>
      </c>
      <c r="F183" s="18" t="str">
        <f aca="false">IFERROR(MID(INDEX(Patterns!$F$5:$F$31,MATCH($B$5&amp;"|D",Patterns!$A$5:$A$31,0)),MOD($A183-$B$6,INDEX(Patterns!$D$5:$D$31,MATCH($B$5&amp;"|D",Patterns!$A$5:$A$31,0)))+1,1),"-")</f>
        <v>-</v>
      </c>
      <c r="G183" s="18" t="str">
        <f aca="false">TRIM(IF(C183="D","A ","")&amp;IF(D183="D","B ","")&amp;IF(E183="D","C ","")&amp;IF(F183="D","D ",""))</f>
        <v>A</v>
      </c>
      <c r="H183" s="18" t="str">
        <f aca="false">TRIM(IF(C183="E","A ","")&amp;IF(D183="E","B ","")&amp;IF(E183="E","C ","")&amp;IF(F183="E","D ",""))</f>
        <v/>
      </c>
      <c r="I183" s="18" t="str">
        <f aca="false">TRIM(IF(C183="N","A ","")&amp;IF(D183="N","B ","")&amp;IF(E183="N","C ","")&amp;IF(F183="N","D ",""))</f>
        <v>C</v>
      </c>
      <c r="J183" s="18" t="str">
        <f aca="false">IF(AND(COUNTIF(C183:F183,"D")=1,COUNTIF(C183:F183,"N")=1,OR($B$9=12,COUNTIF(C183:F183,"E")=1)),"Covered","Check")</f>
        <v>Covered</v>
      </c>
    </row>
    <row r="184" customFormat="false" ht="15" hidden="false" customHeight="false" outlineLevel="0" collapsed="false">
      <c r="A184" s="16" t="n">
        <f aca="false">A183+1</f>
        <v>46497</v>
      </c>
      <c r="B184" s="17" t="str">
        <f aca="false">TEXT(A184,"ddd")</f>
        <v>Tue</v>
      </c>
      <c r="C184" s="18" t="str">
        <f aca="false">IFERROR(MID(INDEX(Patterns!$F$5:$F$31,MATCH($B$5&amp;"|A",Patterns!$A$5:$A$31,0)),MOD($A184-$B$6,INDEX(Patterns!$D$5:$D$31,MATCH($B$5&amp;"|A",Patterns!$A$5:$A$31,0)))+1,1),"-")</f>
        <v>D</v>
      </c>
      <c r="D184" s="18" t="str">
        <f aca="false">IFERROR(MID(INDEX(Patterns!$F$5:$F$31,MATCH($B$5&amp;"|B",Patterns!$A$5:$A$31,0)),MOD($A184-$B$6,INDEX(Patterns!$D$5:$D$31,MATCH($B$5&amp;"|B",Patterns!$A$5:$A$31,0)))+1,1),"-")</f>
        <v>-</v>
      </c>
      <c r="E184" s="18" t="str">
        <f aca="false">IFERROR(MID(INDEX(Patterns!$F$5:$F$31,MATCH($B$5&amp;"|C",Patterns!$A$5:$A$31,0)),MOD($A184-$B$6,INDEX(Patterns!$D$5:$D$31,MATCH($B$5&amp;"|C",Patterns!$A$5:$A$31,0)))+1,1),"-")</f>
        <v>N</v>
      </c>
      <c r="F184" s="18" t="str">
        <f aca="false">IFERROR(MID(INDEX(Patterns!$F$5:$F$31,MATCH($B$5&amp;"|D",Patterns!$A$5:$A$31,0)),MOD($A184-$B$6,INDEX(Patterns!$D$5:$D$31,MATCH($B$5&amp;"|D",Patterns!$A$5:$A$31,0)))+1,1),"-")</f>
        <v>-</v>
      </c>
      <c r="G184" s="18" t="str">
        <f aca="false">TRIM(IF(C184="D","A ","")&amp;IF(D184="D","B ","")&amp;IF(E184="D","C ","")&amp;IF(F184="D","D ",""))</f>
        <v>A</v>
      </c>
      <c r="H184" s="18" t="str">
        <f aca="false">TRIM(IF(C184="E","A ","")&amp;IF(D184="E","B ","")&amp;IF(E184="E","C ","")&amp;IF(F184="E","D ",""))</f>
        <v/>
      </c>
      <c r="I184" s="18" t="str">
        <f aca="false">TRIM(IF(C184="N","A ","")&amp;IF(D184="N","B ","")&amp;IF(E184="N","C ","")&amp;IF(F184="N","D ",""))</f>
        <v>C</v>
      </c>
      <c r="J184" s="18" t="str">
        <f aca="false">IF(AND(COUNTIF(C184:F184,"D")=1,COUNTIF(C184:F184,"N")=1,OR($B$9=12,COUNTIF(C184:F184,"E")=1)),"Covered","Check")</f>
        <v>Covered</v>
      </c>
    </row>
    <row r="185" customFormat="false" ht="15" hidden="false" customHeight="false" outlineLevel="0" collapsed="false">
      <c r="A185" s="16" t="n">
        <f aca="false">A184+1</f>
        <v>46498</v>
      </c>
      <c r="B185" s="17" t="str">
        <f aca="false">TEXT(A185,"ddd")</f>
        <v>Wed</v>
      </c>
      <c r="C185" s="18" t="str">
        <f aca="false">IFERROR(MID(INDEX(Patterns!$F$5:$F$31,MATCH($B$5&amp;"|A",Patterns!$A$5:$A$31,0)),MOD($A185-$B$6,INDEX(Patterns!$D$5:$D$31,MATCH($B$5&amp;"|A",Patterns!$A$5:$A$31,0)))+1,1),"-")</f>
        <v>-</v>
      </c>
      <c r="D185" s="18" t="str">
        <f aca="false">IFERROR(MID(INDEX(Patterns!$F$5:$F$31,MATCH($B$5&amp;"|B",Patterns!$A$5:$A$31,0)),MOD($A185-$B$6,INDEX(Patterns!$D$5:$D$31,MATCH($B$5&amp;"|B",Patterns!$A$5:$A$31,0)))+1,1),"-")</f>
        <v>D</v>
      </c>
      <c r="E185" s="18" t="str">
        <f aca="false">IFERROR(MID(INDEX(Patterns!$F$5:$F$31,MATCH($B$5&amp;"|C",Patterns!$A$5:$A$31,0)),MOD($A185-$B$6,INDEX(Patterns!$D$5:$D$31,MATCH($B$5&amp;"|C",Patterns!$A$5:$A$31,0)))+1,1),"-")</f>
        <v>-</v>
      </c>
      <c r="F185" s="18" t="str">
        <f aca="false">IFERROR(MID(INDEX(Patterns!$F$5:$F$31,MATCH($B$5&amp;"|D",Patterns!$A$5:$A$31,0)),MOD($A185-$B$6,INDEX(Patterns!$D$5:$D$31,MATCH($B$5&amp;"|D",Patterns!$A$5:$A$31,0)))+1,1),"-")</f>
        <v>N</v>
      </c>
      <c r="G185" s="18" t="str">
        <f aca="false">TRIM(IF(C185="D","A ","")&amp;IF(D185="D","B ","")&amp;IF(E185="D","C ","")&amp;IF(F185="D","D ",""))</f>
        <v>B</v>
      </c>
      <c r="H185" s="18" t="str">
        <f aca="false">TRIM(IF(C185="E","A ","")&amp;IF(D185="E","B ","")&amp;IF(E185="E","C ","")&amp;IF(F185="E","D ",""))</f>
        <v/>
      </c>
      <c r="I185" s="18" t="str">
        <f aca="false">TRIM(IF(C185="N","A ","")&amp;IF(D185="N","B ","")&amp;IF(E185="N","C ","")&amp;IF(F185="N","D ",""))</f>
        <v>D</v>
      </c>
      <c r="J185" s="18" t="str">
        <f aca="false">IF(AND(COUNTIF(C185:F185,"D")=1,COUNTIF(C185:F185,"N")=1,OR($B$9=12,COUNTIF(C185:F185,"E")=1)),"Covered","Check")</f>
        <v>Covered</v>
      </c>
    </row>
    <row r="186" customFormat="false" ht="15" hidden="false" customHeight="false" outlineLevel="0" collapsed="false">
      <c r="A186" s="16" t="n">
        <f aca="false">A185+1</f>
        <v>46499</v>
      </c>
      <c r="B186" s="17" t="str">
        <f aca="false">TEXT(A186,"ddd")</f>
        <v>Thu</v>
      </c>
      <c r="C186" s="18" t="str">
        <f aca="false">IFERROR(MID(INDEX(Patterns!$F$5:$F$31,MATCH($B$5&amp;"|A",Patterns!$A$5:$A$31,0)),MOD($A186-$B$6,INDEX(Patterns!$D$5:$D$31,MATCH($B$5&amp;"|A",Patterns!$A$5:$A$31,0)))+1,1),"-")</f>
        <v>-</v>
      </c>
      <c r="D186" s="18" t="str">
        <f aca="false">IFERROR(MID(INDEX(Patterns!$F$5:$F$31,MATCH($B$5&amp;"|B",Patterns!$A$5:$A$31,0)),MOD($A186-$B$6,INDEX(Patterns!$D$5:$D$31,MATCH($B$5&amp;"|B",Patterns!$A$5:$A$31,0)))+1,1),"-")</f>
        <v>D</v>
      </c>
      <c r="E186" s="18" t="str">
        <f aca="false">IFERROR(MID(INDEX(Patterns!$F$5:$F$31,MATCH($B$5&amp;"|C",Patterns!$A$5:$A$31,0)),MOD($A186-$B$6,INDEX(Patterns!$D$5:$D$31,MATCH($B$5&amp;"|C",Patterns!$A$5:$A$31,0)))+1,1),"-")</f>
        <v>-</v>
      </c>
      <c r="F186" s="18" t="str">
        <f aca="false">IFERROR(MID(INDEX(Patterns!$F$5:$F$31,MATCH($B$5&amp;"|D",Patterns!$A$5:$A$31,0)),MOD($A186-$B$6,INDEX(Patterns!$D$5:$D$31,MATCH($B$5&amp;"|D",Patterns!$A$5:$A$31,0)))+1,1),"-")</f>
        <v>N</v>
      </c>
      <c r="G186" s="18" t="str">
        <f aca="false">TRIM(IF(C186="D","A ","")&amp;IF(D186="D","B ","")&amp;IF(E186="D","C ","")&amp;IF(F186="D","D ",""))</f>
        <v>B</v>
      </c>
      <c r="H186" s="18" t="str">
        <f aca="false">TRIM(IF(C186="E","A ","")&amp;IF(D186="E","B ","")&amp;IF(E186="E","C ","")&amp;IF(F186="E","D ",""))</f>
        <v/>
      </c>
      <c r="I186" s="18" t="str">
        <f aca="false">TRIM(IF(C186="N","A ","")&amp;IF(D186="N","B ","")&amp;IF(E186="N","C ","")&amp;IF(F186="N","D ",""))</f>
        <v>D</v>
      </c>
      <c r="J186" s="18" t="str">
        <f aca="false">IF(AND(COUNTIF(C186:F186,"D")=1,COUNTIF(C186:F186,"N")=1,OR($B$9=12,COUNTIF(C186:F186,"E")=1)),"Covered","Check")</f>
        <v>Covered</v>
      </c>
    </row>
    <row r="187" customFormat="false" ht="15" hidden="false" customHeight="false" outlineLevel="0" collapsed="false">
      <c r="A187" s="16" t="n">
        <f aca="false">A186+1</f>
        <v>46500</v>
      </c>
      <c r="B187" s="17" t="str">
        <f aca="false">TEXT(A187,"ddd")</f>
        <v>Fri</v>
      </c>
      <c r="C187" s="18" t="str">
        <f aca="false">IFERROR(MID(INDEX(Patterns!$F$5:$F$31,MATCH($B$5&amp;"|A",Patterns!$A$5:$A$31,0)),MOD($A187-$B$6,INDEX(Patterns!$D$5:$D$31,MATCH($B$5&amp;"|A",Patterns!$A$5:$A$31,0)))+1,1),"-")</f>
        <v>D</v>
      </c>
      <c r="D187" s="18" t="str">
        <f aca="false">IFERROR(MID(INDEX(Patterns!$F$5:$F$31,MATCH($B$5&amp;"|B",Patterns!$A$5:$A$31,0)),MOD($A187-$B$6,INDEX(Patterns!$D$5:$D$31,MATCH($B$5&amp;"|B",Patterns!$A$5:$A$31,0)))+1,1),"-")</f>
        <v>-</v>
      </c>
      <c r="E187" s="18" t="str">
        <f aca="false">IFERROR(MID(INDEX(Patterns!$F$5:$F$31,MATCH($B$5&amp;"|C",Patterns!$A$5:$A$31,0)),MOD($A187-$B$6,INDEX(Patterns!$D$5:$D$31,MATCH($B$5&amp;"|C",Patterns!$A$5:$A$31,0)))+1,1),"-")</f>
        <v>N</v>
      </c>
      <c r="F187" s="18" t="str">
        <f aca="false">IFERROR(MID(INDEX(Patterns!$F$5:$F$31,MATCH($B$5&amp;"|D",Patterns!$A$5:$A$31,0)),MOD($A187-$B$6,INDEX(Patterns!$D$5:$D$31,MATCH($B$5&amp;"|D",Patterns!$A$5:$A$31,0)))+1,1),"-")</f>
        <v>-</v>
      </c>
      <c r="G187" s="18" t="str">
        <f aca="false">TRIM(IF(C187="D","A ","")&amp;IF(D187="D","B ","")&amp;IF(E187="D","C ","")&amp;IF(F187="D","D ",""))</f>
        <v>A</v>
      </c>
      <c r="H187" s="18" t="str">
        <f aca="false">TRIM(IF(C187="E","A ","")&amp;IF(D187="E","B ","")&amp;IF(E187="E","C ","")&amp;IF(F187="E","D ",""))</f>
        <v/>
      </c>
      <c r="I187" s="18" t="str">
        <f aca="false">TRIM(IF(C187="N","A ","")&amp;IF(D187="N","B ","")&amp;IF(E187="N","C ","")&amp;IF(F187="N","D ",""))</f>
        <v>C</v>
      </c>
      <c r="J187" s="18" t="str">
        <f aca="false">IF(AND(COUNTIF(C187:F187,"D")=1,COUNTIF(C187:F187,"N")=1,OR($B$9=12,COUNTIF(C187:F187,"E")=1)),"Covered","Check")</f>
        <v>Covered</v>
      </c>
    </row>
    <row r="188" customFormat="false" ht="15" hidden="false" customHeight="false" outlineLevel="0" collapsed="false">
      <c r="A188" s="16" t="n">
        <f aca="false">A187+1</f>
        <v>46501</v>
      </c>
      <c r="B188" s="17" t="str">
        <f aca="false">TEXT(A188,"ddd")</f>
        <v>Sat</v>
      </c>
      <c r="C188" s="18" t="str">
        <f aca="false">IFERROR(MID(INDEX(Patterns!$F$5:$F$31,MATCH($B$5&amp;"|A",Patterns!$A$5:$A$31,0)),MOD($A188-$B$6,INDEX(Patterns!$D$5:$D$31,MATCH($B$5&amp;"|A",Patterns!$A$5:$A$31,0)))+1,1),"-")</f>
        <v>D</v>
      </c>
      <c r="D188" s="18" t="str">
        <f aca="false">IFERROR(MID(INDEX(Patterns!$F$5:$F$31,MATCH($B$5&amp;"|B",Patterns!$A$5:$A$31,0)),MOD($A188-$B$6,INDEX(Patterns!$D$5:$D$31,MATCH($B$5&amp;"|B",Patterns!$A$5:$A$31,0)))+1,1),"-")</f>
        <v>-</v>
      </c>
      <c r="E188" s="18" t="str">
        <f aca="false">IFERROR(MID(INDEX(Patterns!$F$5:$F$31,MATCH($B$5&amp;"|C",Patterns!$A$5:$A$31,0)),MOD($A188-$B$6,INDEX(Patterns!$D$5:$D$31,MATCH($B$5&amp;"|C",Patterns!$A$5:$A$31,0)))+1,1),"-")</f>
        <v>N</v>
      </c>
      <c r="F188" s="18" t="str">
        <f aca="false">IFERROR(MID(INDEX(Patterns!$F$5:$F$31,MATCH($B$5&amp;"|D",Patterns!$A$5:$A$31,0)),MOD($A188-$B$6,INDEX(Patterns!$D$5:$D$31,MATCH($B$5&amp;"|D",Patterns!$A$5:$A$31,0)))+1,1),"-")</f>
        <v>-</v>
      </c>
      <c r="G188" s="18" t="str">
        <f aca="false">TRIM(IF(C188="D","A ","")&amp;IF(D188="D","B ","")&amp;IF(E188="D","C ","")&amp;IF(F188="D","D ",""))</f>
        <v>A</v>
      </c>
      <c r="H188" s="18" t="str">
        <f aca="false">TRIM(IF(C188="E","A ","")&amp;IF(D188="E","B ","")&amp;IF(E188="E","C ","")&amp;IF(F188="E","D ",""))</f>
        <v/>
      </c>
      <c r="I188" s="18" t="str">
        <f aca="false">TRIM(IF(C188="N","A ","")&amp;IF(D188="N","B ","")&amp;IF(E188="N","C ","")&amp;IF(F188="N","D ",""))</f>
        <v>C</v>
      </c>
      <c r="J188" s="18" t="str">
        <f aca="false">IF(AND(COUNTIF(C188:F188,"D")=1,COUNTIF(C188:F188,"N")=1,OR($B$9=12,COUNTIF(C188:F188,"E")=1)),"Covered","Check")</f>
        <v>Covered</v>
      </c>
    </row>
    <row r="189" customFormat="false" ht="15" hidden="false" customHeight="false" outlineLevel="0" collapsed="false">
      <c r="A189" s="16" t="n">
        <f aca="false">A188+1</f>
        <v>46502</v>
      </c>
      <c r="B189" s="17" t="str">
        <f aca="false">TEXT(A189,"ddd")</f>
        <v>Sun</v>
      </c>
      <c r="C189" s="18" t="str">
        <f aca="false">IFERROR(MID(INDEX(Patterns!$F$5:$F$31,MATCH($B$5&amp;"|A",Patterns!$A$5:$A$31,0)),MOD($A189-$B$6,INDEX(Patterns!$D$5:$D$31,MATCH($B$5&amp;"|A",Patterns!$A$5:$A$31,0)))+1,1),"-")</f>
        <v>D</v>
      </c>
      <c r="D189" s="18" t="str">
        <f aca="false">IFERROR(MID(INDEX(Patterns!$F$5:$F$31,MATCH($B$5&amp;"|B",Patterns!$A$5:$A$31,0)),MOD($A189-$B$6,INDEX(Patterns!$D$5:$D$31,MATCH($B$5&amp;"|B",Patterns!$A$5:$A$31,0)))+1,1),"-")</f>
        <v>-</v>
      </c>
      <c r="E189" s="18" t="str">
        <f aca="false">IFERROR(MID(INDEX(Patterns!$F$5:$F$31,MATCH($B$5&amp;"|C",Patterns!$A$5:$A$31,0)),MOD($A189-$B$6,INDEX(Patterns!$D$5:$D$31,MATCH($B$5&amp;"|C",Patterns!$A$5:$A$31,0)))+1,1),"-")</f>
        <v>N</v>
      </c>
      <c r="F189" s="18" t="str">
        <f aca="false">IFERROR(MID(INDEX(Patterns!$F$5:$F$31,MATCH($B$5&amp;"|D",Patterns!$A$5:$A$31,0)),MOD($A189-$B$6,INDEX(Patterns!$D$5:$D$31,MATCH($B$5&amp;"|D",Patterns!$A$5:$A$31,0)))+1,1),"-")</f>
        <v>-</v>
      </c>
      <c r="G189" s="18" t="str">
        <f aca="false">TRIM(IF(C189="D","A ","")&amp;IF(D189="D","B ","")&amp;IF(E189="D","C ","")&amp;IF(F189="D","D ",""))</f>
        <v>A</v>
      </c>
      <c r="H189" s="18" t="str">
        <f aca="false">TRIM(IF(C189="E","A ","")&amp;IF(D189="E","B ","")&amp;IF(E189="E","C ","")&amp;IF(F189="E","D ",""))</f>
        <v/>
      </c>
      <c r="I189" s="18" t="str">
        <f aca="false">TRIM(IF(C189="N","A ","")&amp;IF(D189="N","B ","")&amp;IF(E189="N","C ","")&amp;IF(F189="N","D ",""))</f>
        <v>C</v>
      </c>
      <c r="J189" s="18" t="str">
        <f aca="false">IF(AND(COUNTIF(C189:F189,"D")=1,COUNTIF(C189:F189,"N")=1,OR($B$9=12,COUNTIF(C189:F189,"E")=1)),"Covered","Check")</f>
        <v>Covered</v>
      </c>
    </row>
    <row r="190" customFormat="false" ht="15" hidden="false" customHeight="false" outlineLevel="0" collapsed="false">
      <c r="A190" s="16" t="n">
        <f aca="false">A189+1</f>
        <v>46503</v>
      </c>
      <c r="B190" s="17" t="str">
        <f aca="false">TEXT(A190,"ddd")</f>
        <v>Mon</v>
      </c>
      <c r="C190" s="18" t="str">
        <f aca="false">IFERROR(MID(INDEX(Patterns!$F$5:$F$31,MATCH($B$5&amp;"|A",Patterns!$A$5:$A$31,0)),MOD($A190-$B$6,INDEX(Patterns!$D$5:$D$31,MATCH($B$5&amp;"|A",Patterns!$A$5:$A$31,0)))+1,1),"-")</f>
        <v>-</v>
      </c>
      <c r="D190" s="18" t="str">
        <f aca="false">IFERROR(MID(INDEX(Patterns!$F$5:$F$31,MATCH($B$5&amp;"|B",Patterns!$A$5:$A$31,0)),MOD($A190-$B$6,INDEX(Patterns!$D$5:$D$31,MATCH($B$5&amp;"|B",Patterns!$A$5:$A$31,0)))+1,1),"-")</f>
        <v>D</v>
      </c>
      <c r="E190" s="18" t="str">
        <f aca="false">IFERROR(MID(INDEX(Patterns!$F$5:$F$31,MATCH($B$5&amp;"|C",Patterns!$A$5:$A$31,0)),MOD($A190-$B$6,INDEX(Patterns!$D$5:$D$31,MATCH($B$5&amp;"|C",Patterns!$A$5:$A$31,0)))+1,1),"-")</f>
        <v>-</v>
      </c>
      <c r="F190" s="18" t="str">
        <f aca="false">IFERROR(MID(INDEX(Patterns!$F$5:$F$31,MATCH($B$5&amp;"|D",Patterns!$A$5:$A$31,0)),MOD($A190-$B$6,INDEX(Patterns!$D$5:$D$31,MATCH($B$5&amp;"|D",Patterns!$A$5:$A$31,0)))+1,1),"-")</f>
        <v>N</v>
      </c>
      <c r="G190" s="18" t="str">
        <f aca="false">TRIM(IF(C190="D","A ","")&amp;IF(D190="D","B ","")&amp;IF(E190="D","C ","")&amp;IF(F190="D","D ",""))</f>
        <v>B</v>
      </c>
      <c r="H190" s="18" t="str">
        <f aca="false">TRIM(IF(C190="E","A ","")&amp;IF(D190="E","B ","")&amp;IF(E190="E","C ","")&amp;IF(F190="E","D ",""))</f>
        <v/>
      </c>
      <c r="I190" s="18" t="str">
        <f aca="false">TRIM(IF(C190="N","A ","")&amp;IF(D190="N","B ","")&amp;IF(E190="N","C ","")&amp;IF(F190="N","D ",""))</f>
        <v>D</v>
      </c>
      <c r="J190" s="18" t="str">
        <f aca="false">IF(AND(COUNTIF(C190:F190,"D")=1,COUNTIF(C190:F190,"N")=1,OR($B$9=12,COUNTIF(C190:F190,"E")=1)),"Covered","Check")</f>
        <v>Covered</v>
      </c>
    </row>
    <row r="191" customFormat="false" ht="15" hidden="false" customHeight="false" outlineLevel="0" collapsed="false">
      <c r="A191" s="16" t="n">
        <f aca="false">A190+1</f>
        <v>46504</v>
      </c>
      <c r="B191" s="17" t="str">
        <f aca="false">TEXT(A191,"ddd")</f>
        <v>Tue</v>
      </c>
      <c r="C191" s="18" t="str">
        <f aca="false">IFERROR(MID(INDEX(Patterns!$F$5:$F$31,MATCH($B$5&amp;"|A",Patterns!$A$5:$A$31,0)),MOD($A191-$B$6,INDEX(Patterns!$D$5:$D$31,MATCH($B$5&amp;"|A",Patterns!$A$5:$A$31,0)))+1,1),"-")</f>
        <v>-</v>
      </c>
      <c r="D191" s="18" t="str">
        <f aca="false">IFERROR(MID(INDEX(Patterns!$F$5:$F$31,MATCH($B$5&amp;"|B",Patterns!$A$5:$A$31,0)),MOD($A191-$B$6,INDEX(Patterns!$D$5:$D$31,MATCH($B$5&amp;"|B",Patterns!$A$5:$A$31,0)))+1,1),"-")</f>
        <v>D</v>
      </c>
      <c r="E191" s="18" t="str">
        <f aca="false">IFERROR(MID(INDEX(Patterns!$F$5:$F$31,MATCH($B$5&amp;"|C",Patterns!$A$5:$A$31,0)),MOD($A191-$B$6,INDEX(Patterns!$D$5:$D$31,MATCH($B$5&amp;"|C",Patterns!$A$5:$A$31,0)))+1,1),"-")</f>
        <v>-</v>
      </c>
      <c r="F191" s="18" t="str">
        <f aca="false">IFERROR(MID(INDEX(Patterns!$F$5:$F$31,MATCH($B$5&amp;"|D",Patterns!$A$5:$A$31,0)),MOD($A191-$B$6,INDEX(Patterns!$D$5:$D$31,MATCH($B$5&amp;"|D",Patterns!$A$5:$A$31,0)))+1,1),"-")</f>
        <v>N</v>
      </c>
      <c r="G191" s="18" t="str">
        <f aca="false">TRIM(IF(C191="D","A ","")&amp;IF(D191="D","B ","")&amp;IF(E191="D","C ","")&amp;IF(F191="D","D ",""))</f>
        <v>B</v>
      </c>
      <c r="H191" s="18" t="str">
        <f aca="false">TRIM(IF(C191="E","A ","")&amp;IF(D191="E","B ","")&amp;IF(E191="E","C ","")&amp;IF(F191="E","D ",""))</f>
        <v/>
      </c>
      <c r="I191" s="18" t="str">
        <f aca="false">TRIM(IF(C191="N","A ","")&amp;IF(D191="N","B ","")&amp;IF(E191="N","C ","")&amp;IF(F191="N","D ",""))</f>
        <v>D</v>
      </c>
      <c r="J191" s="18" t="str">
        <f aca="false">IF(AND(COUNTIF(C191:F191,"D")=1,COUNTIF(C191:F191,"N")=1,OR($B$9=12,COUNTIF(C191:F191,"E")=1)),"Covered","Check")</f>
        <v>Covered</v>
      </c>
    </row>
    <row r="192" customFormat="false" ht="15" hidden="false" customHeight="false" outlineLevel="0" collapsed="false">
      <c r="A192" s="16" t="n">
        <f aca="false">A191+1</f>
        <v>46505</v>
      </c>
      <c r="B192" s="17" t="str">
        <f aca="false">TEXT(A192,"ddd")</f>
        <v>Wed</v>
      </c>
      <c r="C192" s="18" t="str">
        <f aca="false">IFERROR(MID(INDEX(Patterns!$F$5:$F$31,MATCH($B$5&amp;"|A",Patterns!$A$5:$A$31,0)),MOD($A192-$B$6,INDEX(Patterns!$D$5:$D$31,MATCH($B$5&amp;"|A",Patterns!$A$5:$A$31,0)))+1,1),"-")</f>
        <v>D</v>
      </c>
      <c r="D192" s="18" t="str">
        <f aca="false">IFERROR(MID(INDEX(Patterns!$F$5:$F$31,MATCH($B$5&amp;"|B",Patterns!$A$5:$A$31,0)),MOD($A192-$B$6,INDEX(Patterns!$D$5:$D$31,MATCH($B$5&amp;"|B",Patterns!$A$5:$A$31,0)))+1,1),"-")</f>
        <v>-</v>
      </c>
      <c r="E192" s="18" t="str">
        <f aca="false">IFERROR(MID(INDEX(Patterns!$F$5:$F$31,MATCH($B$5&amp;"|C",Patterns!$A$5:$A$31,0)),MOD($A192-$B$6,INDEX(Patterns!$D$5:$D$31,MATCH($B$5&amp;"|C",Patterns!$A$5:$A$31,0)))+1,1),"-")</f>
        <v>N</v>
      </c>
      <c r="F192" s="18" t="str">
        <f aca="false">IFERROR(MID(INDEX(Patterns!$F$5:$F$31,MATCH($B$5&amp;"|D",Patterns!$A$5:$A$31,0)),MOD($A192-$B$6,INDEX(Patterns!$D$5:$D$31,MATCH($B$5&amp;"|D",Patterns!$A$5:$A$31,0)))+1,1),"-")</f>
        <v>-</v>
      </c>
      <c r="G192" s="18" t="str">
        <f aca="false">TRIM(IF(C192="D","A ","")&amp;IF(D192="D","B ","")&amp;IF(E192="D","C ","")&amp;IF(F192="D","D ",""))</f>
        <v>A</v>
      </c>
      <c r="H192" s="18" t="str">
        <f aca="false">TRIM(IF(C192="E","A ","")&amp;IF(D192="E","B ","")&amp;IF(E192="E","C ","")&amp;IF(F192="E","D ",""))</f>
        <v/>
      </c>
      <c r="I192" s="18" t="str">
        <f aca="false">TRIM(IF(C192="N","A ","")&amp;IF(D192="N","B ","")&amp;IF(E192="N","C ","")&amp;IF(F192="N","D ",""))</f>
        <v>C</v>
      </c>
      <c r="J192" s="18" t="str">
        <f aca="false">IF(AND(COUNTIF(C192:F192,"D")=1,COUNTIF(C192:F192,"N")=1,OR($B$9=12,COUNTIF(C192:F192,"E")=1)),"Covered","Check")</f>
        <v>Covered</v>
      </c>
    </row>
    <row r="193" customFormat="false" ht="15" hidden="false" customHeight="false" outlineLevel="0" collapsed="false">
      <c r="A193" s="16" t="n">
        <f aca="false">A192+1</f>
        <v>46506</v>
      </c>
      <c r="B193" s="17" t="str">
        <f aca="false">TEXT(A193,"ddd")</f>
        <v>Thu</v>
      </c>
      <c r="C193" s="18" t="str">
        <f aca="false">IFERROR(MID(INDEX(Patterns!$F$5:$F$31,MATCH($B$5&amp;"|A",Patterns!$A$5:$A$31,0)),MOD($A193-$B$6,INDEX(Patterns!$D$5:$D$31,MATCH($B$5&amp;"|A",Patterns!$A$5:$A$31,0)))+1,1),"-")</f>
        <v>D</v>
      </c>
      <c r="D193" s="18" t="str">
        <f aca="false">IFERROR(MID(INDEX(Patterns!$F$5:$F$31,MATCH($B$5&amp;"|B",Patterns!$A$5:$A$31,0)),MOD($A193-$B$6,INDEX(Patterns!$D$5:$D$31,MATCH($B$5&amp;"|B",Patterns!$A$5:$A$31,0)))+1,1),"-")</f>
        <v>-</v>
      </c>
      <c r="E193" s="18" t="str">
        <f aca="false">IFERROR(MID(INDEX(Patterns!$F$5:$F$31,MATCH($B$5&amp;"|C",Patterns!$A$5:$A$31,0)),MOD($A193-$B$6,INDEX(Patterns!$D$5:$D$31,MATCH($B$5&amp;"|C",Patterns!$A$5:$A$31,0)))+1,1),"-")</f>
        <v>N</v>
      </c>
      <c r="F193" s="18" t="str">
        <f aca="false">IFERROR(MID(INDEX(Patterns!$F$5:$F$31,MATCH($B$5&amp;"|D",Patterns!$A$5:$A$31,0)),MOD($A193-$B$6,INDEX(Patterns!$D$5:$D$31,MATCH($B$5&amp;"|D",Patterns!$A$5:$A$31,0)))+1,1),"-")</f>
        <v>-</v>
      </c>
      <c r="G193" s="18" t="str">
        <f aca="false">TRIM(IF(C193="D","A ","")&amp;IF(D193="D","B ","")&amp;IF(E193="D","C ","")&amp;IF(F193="D","D ",""))</f>
        <v>A</v>
      </c>
      <c r="H193" s="18" t="str">
        <f aca="false">TRIM(IF(C193="E","A ","")&amp;IF(D193="E","B ","")&amp;IF(E193="E","C ","")&amp;IF(F193="E","D ",""))</f>
        <v/>
      </c>
      <c r="I193" s="18" t="str">
        <f aca="false">TRIM(IF(C193="N","A ","")&amp;IF(D193="N","B ","")&amp;IF(E193="N","C ","")&amp;IF(F193="N","D ",""))</f>
        <v>C</v>
      </c>
      <c r="J193" s="18" t="str">
        <f aca="false">IF(AND(COUNTIF(C193:F193,"D")=1,COUNTIF(C193:F193,"N")=1,OR($B$9=12,COUNTIF(C193:F193,"E")=1)),"Covered","Check")</f>
        <v>Covered</v>
      </c>
    </row>
    <row r="194" customFormat="false" ht="15" hidden="false" customHeight="false" outlineLevel="0" collapsed="false">
      <c r="A194" s="16" t="n">
        <f aca="false">A193+1</f>
        <v>46507</v>
      </c>
      <c r="B194" s="17" t="str">
        <f aca="false">TEXT(A194,"ddd")</f>
        <v>Fri</v>
      </c>
      <c r="C194" s="18" t="str">
        <f aca="false">IFERROR(MID(INDEX(Patterns!$F$5:$F$31,MATCH($B$5&amp;"|A",Patterns!$A$5:$A$31,0)),MOD($A194-$B$6,INDEX(Patterns!$D$5:$D$31,MATCH($B$5&amp;"|A",Patterns!$A$5:$A$31,0)))+1,1),"-")</f>
        <v>-</v>
      </c>
      <c r="D194" s="18" t="str">
        <f aca="false">IFERROR(MID(INDEX(Patterns!$F$5:$F$31,MATCH($B$5&amp;"|B",Patterns!$A$5:$A$31,0)),MOD($A194-$B$6,INDEX(Patterns!$D$5:$D$31,MATCH($B$5&amp;"|B",Patterns!$A$5:$A$31,0)))+1,1),"-")</f>
        <v>D</v>
      </c>
      <c r="E194" s="18" t="str">
        <f aca="false">IFERROR(MID(INDEX(Patterns!$F$5:$F$31,MATCH($B$5&amp;"|C",Patterns!$A$5:$A$31,0)),MOD($A194-$B$6,INDEX(Patterns!$D$5:$D$31,MATCH($B$5&amp;"|C",Patterns!$A$5:$A$31,0)))+1,1),"-")</f>
        <v>-</v>
      </c>
      <c r="F194" s="18" t="str">
        <f aca="false">IFERROR(MID(INDEX(Patterns!$F$5:$F$31,MATCH($B$5&amp;"|D",Patterns!$A$5:$A$31,0)),MOD($A194-$B$6,INDEX(Patterns!$D$5:$D$31,MATCH($B$5&amp;"|D",Patterns!$A$5:$A$31,0)))+1,1),"-")</f>
        <v>N</v>
      </c>
      <c r="G194" s="18" t="str">
        <f aca="false">TRIM(IF(C194="D","A ","")&amp;IF(D194="D","B ","")&amp;IF(E194="D","C ","")&amp;IF(F194="D","D ",""))</f>
        <v>B</v>
      </c>
      <c r="H194" s="18" t="str">
        <f aca="false">TRIM(IF(C194="E","A ","")&amp;IF(D194="E","B ","")&amp;IF(E194="E","C ","")&amp;IF(F194="E","D ",""))</f>
        <v/>
      </c>
      <c r="I194" s="18" t="str">
        <f aca="false">TRIM(IF(C194="N","A ","")&amp;IF(D194="N","B ","")&amp;IF(E194="N","C ","")&amp;IF(F194="N","D ",""))</f>
        <v>D</v>
      </c>
      <c r="J194" s="18" t="str">
        <f aca="false">IF(AND(COUNTIF(C194:F194,"D")=1,COUNTIF(C194:F194,"N")=1,OR($B$9=12,COUNTIF(C194:F194,"E")=1)),"Covered","Check")</f>
        <v>Covered</v>
      </c>
    </row>
    <row r="195" customFormat="false" ht="15" hidden="false" customHeight="false" outlineLevel="0" collapsed="false">
      <c r="A195" s="16" t="n">
        <f aca="false">A194+1</f>
        <v>46508</v>
      </c>
      <c r="B195" s="17" t="str">
        <f aca="false">TEXT(A195,"ddd")</f>
        <v>Sat</v>
      </c>
      <c r="C195" s="18" t="str">
        <f aca="false">IFERROR(MID(INDEX(Patterns!$F$5:$F$31,MATCH($B$5&amp;"|A",Patterns!$A$5:$A$31,0)),MOD($A195-$B$6,INDEX(Patterns!$D$5:$D$31,MATCH($B$5&amp;"|A",Patterns!$A$5:$A$31,0)))+1,1),"-")</f>
        <v>-</v>
      </c>
      <c r="D195" s="18" t="str">
        <f aca="false">IFERROR(MID(INDEX(Patterns!$F$5:$F$31,MATCH($B$5&amp;"|B",Patterns!$A$5:$A$31,0)),MOD($A195-$B$6,INDEX(Patterns!$D$5:$D$31,MATCH($B$5&amp;"|B",Patterns!$A$5:$A$31,0)))+1,1),"-")</f>
        <v>D</v>
      </c>
      <c r="E195" s="18" t="str">
        <f aca="false">IFERROR(MID(INDEX(Patterns!$F$5:$F$31,MATCH($B$5&amp;"|C",Patterns!$A$5:$A$31,0)),MOD($A195-$B$6,INDEX(Patterns!$D$5:$D$31,MATCH($B$5&amp;"|C",Patterns!$A$5:$A$31,0)))+1,1),"-")</f>
        <v>-</v>
      </c>
      <c r="F195" s="18" t="str">
        <f aca="false">IFERROR(MID(INDEX(Patterns!$F$5:$F$31,MATCH($B$5&amp;"|D",Patterns!$A$5:$A$31,0)),MOD($A195-$B$6,INDEX(Patterns!$D$5:$D$31,MATCH($B$5&amp;"|D",Patterns!$A$5:$A$31,0)))+1,1),"-")</f>
        <v>N</v>
      </c>
      <c r="G195" s="18" t="str">
        <f aca="false">TRIM(IF(C195="D","A ","")&amp;IF(D195="D","B ","")&amp;IF(E195="D","C ","")&amp;IF(F195="D","D ",""))</f>
        <v>B</v>
      </c>
      <c r="H195" s="18" t="str">
        <f aca="false">TRIM(IF(C195="E","A ","")&amp;IF(D195="E","B ","")&amp;IF(E195="E","C ","")&amp;IF(F195="E","D ",""))</f>
        <v/>
      </c>
      <c r="I195" s="18" t="str">
        <f aca="false">TRIM(IF(C195="N","A ","")&amp;IF(D195="N","B ","")&amp;IF(E195="N","C ","")&amp;IF(F195="N","D ",""))</f>
        <v>D</v>
      </c>
      <c r="J195" s="18" t="str">
        <f aca="false">IF(AND(COUNTIF(C195:F195,"D")=1,COUNTIF(C195:F195,"N")=1,OR($B$9=12,COUNTIF(C195:F195,"E")=1)),"Covered","Check")</f>
        <v>Covered</v>
      </c>
    </row>
    <row r="196" customFormat="false" ht="15" hidden="false" customHeight="false" outlineLevel="0" collapsed="false">
      <c r="A196" s="16" t="n">
        <f aca="false">A195+1</f>
        <v>46509</v>
      </c>
      <c r="B196" s="17" t="str">
        <f aca="false">TEXT(A196,"ddd")</f>
        <v>Sun</v>
      </c>
      <c r="C196" s="18" t="str">
        <f aca="false">IFERROR(MID(INDEX(Patterns!$F$5:$F$31,MATCH($B$5&amp;"|A",Patterns!$A$5:$A$31,0)),MOD($A196-$B$6,INDEX(Patterns!$D$5:$D$31,MATCH($B$5&amp;"|A",Patterns!$A$5:$A$31,0)))+1,1),"-")</f>
        <v>-</v>
      </c>
      <c r="D196" s="18" t="str">
        <f aca="false">IFERROR(MID(INDEX(Patterns!$F$5:$F$31,MATCH($B$5&amp;"|B",Patterns!$A$5:$A$31,0)),MOD($A196-$B$6,INDEX(Patterns!$D$5:$D$31,MATCH($B$5&amp;"|B",Patterns!$A$5:$A$31,0)))+1,1),"-")</f>
        <v>D</v>
      </c>
      <c r="E196" s="18" t="str">
        <f aca="false">IFERROR(MID(INDEX(Patterns!$F$5:$F$31,MATCH($B$5&amp;"|C",Patterns!$A$5:$A$31,0)),MOD($A196-$B$6,INDEX(Patterns!$D$5:$D$31,MATCH($B$5&amp;"|C",Patterns!$A$5:$A$31,0)))+1,1),"-")</f>
        <v>-</v>
      </c>
      <c r="F196" s="18" t="str">
        <f aca="false">IFERROR(MID(INDEX(Patterns!$F$5:$F$31,MATCH($B$5&amp;"|D",Patterns!$A$5:$A$31,0)),MOD($A196-$B$6,INDEX(Patterns!$D$5:$D$31,MATCH($B$5&amp;"|D",Patterns!$A$5:$A$31,0)))+1,1),"-")</f>
        <v>N</v>
      </c>
      <c r="G196" s="18" t="str">
        <f aca="false">TRIM(IF(C196="D","A ","")&amp;IF(D196="D","B ","")&amp;IF(E196="D","C ","")&amp;IF(F196="D","D ",""))</f>
        <v>B</v>
      </c>
      <c r="H196" s="18" t="str">
        <f aca="false">TRIM(IF(C196="E","A ","")&amp;IF(D196="E","B ","")&amp;IF(E196="E","C ","")&amp;IF(F196="E","D ",""))</f>
        <v/>
      </c>
      <c r="I196" s="18" t="str">
        <f aca="false">TRIM(IF(C196="N","A ","")&amp;IF(D196="N","B ","")&amp;IF(E196="N","C ","")&amp;IF(F196="N","D ",""))</f>
        <v>D</v>
      </c>
      <c r="J196" s="18" t="str">
        <f aca="false">IF(AND(COUNTIF(C196:F196,"D")=1,COUNTIF(C196:F196,"N")=1,OR($B$9=12,COUNTIF(C196:F196,"E")=1)),"Covered","Check")</f>
        <v>Covered</v>
      </c>
    </row>
    <row r="197" customFormat="false" ht="15" hidden="false" customHeight="false" outlineLevel="0" collapsed="false">
      <c r="A197" s="16" t="n">
        <f aca="false">A196+1</f>
        <v>46510</v>
      </c>
      <c r="B197" s="17" t="str">
        <f aca="false">TEXT(A197,"ddd")</f>
        <v>Mon</v>
      </c>
      <c r="C197" s="18" t="str">
        <f aca="false">IFERROR(MID(INDEX(Patterns!$F$5:$F$31,MATCH($B$5&amp;"|A",Patterns!$A$5:$A$31,0)),MOD($A197-$B$6,INDEX(Patterns!$D$5:$D$31,MATCH($B$5&amp;"|A",Patterns!$A$5:$A$31,0)))+1,1),"-")</f>
        <v>D</v>
      </c>
      <c r="D197" s="18" t="str">
        <f aca="false">IFERROR(MID(INDEX(Patterns!$F$5:$F$31,MATCH($B$5&amp;"|B",Patterns!$A$5:$A$31,0)),MOD($A197-$B$6,INDEX(Patterns!$D$5:$D$31,MATCH($B$5&amp;"|B",Patterns!$A$5:$A$31,0)))+1,1),"-")</f>
        <v>-</v>
      </c>
      <c r="E197" s="18" t="str">
        <f aca="false">IFERROR(MID(INDEX(Patterns!$F$5:$F$31,MATCH($B$5&amp;"|C",Patterns!$A$5:$A$31,0)),MOD($A197-$B$6,INDEX(Patterns!$D$5:$D$31,MATCH($B$5&amp;"|C",Patterns!$A$5:$A$31,0)))+1,1),"-")</f>
        <v>N</v>
      </c>
      <c r="F197" s="18" t="str">
        <f aca="false">IFERROR(MID(INDEX(Patterns!$F$5:$F$31,MATCH($B$5&amp;"|D",Patterns!$A$5:$A$31,0)),MOD($A197-$B$6,INDEX(Patterns!$D$5:$D$31,MATCH($B$5&amp;"|D",Patterns!$A$5:$A$31,0)))+1,1),"-")</f>
        <v>-</v>
      </c>
      <c r="G197" s="18" t="str">
        <f aca="false">TRIM(IF(C197="D","A ","")&amp;IF(D197="D","B ","")&amp;IF(E197="D","C ","")&amp;IF(F197="D","D ",""))</f>
        <v>A</v>
      </c>
      <c r="H197" s="18" t="str">
        <f aca="false">TRIM(IF(C197="E","A ","")&amp;IF(D197="E","B ","")&amp;IF(E197="E","C ","")&amp;IF(F197="E","D ",""))</f>
        <v/>
      </c>
      <c r="I197" s="18" t="str">
        <f aca="false">TRIM(IF(C197="N","A ","")&amp;IF(D197="N","B ","")&amp;IF(E197="N","C ","")&amp;IF(F197="N","D ",""))</f>
        <v>C</v>
      </c>
      <c r="J197" s="18" t="str">
        <f aca="false">IF(AND(COUNTIF(C197:F197,"D")=1,COUNTIF(C197:F197,"N")=1,OR($B$9=12,COUNTIF(C197:F197,"E")=1)),"Covered","Check")</f>
        <v>Covered</v>
      </c>
    </row>
    <row r="198" customFormat="false" ht="15" hidden="false" customHeight="false" outlineLevel="0" collapsed="false">
      <c r="A198" s="16" t="n">
        <f aca="false">A197+1</f>
        <v>46511</v>
      </c>
      <c r="B198" s="17" t="str">
        <f aca="false">TEXT(A198,"ddd")</f>
        <v>Tue</v>
      </c>
      <c r="C198" s="18" t="str">
        <f aca="false">IFERROR(MID(INDEX(Patterns!$F$5:$F$31,MATCH($B$5&amp;"|A",Patterns!$A$5:$A$31,0)),MOD($A198-$B$6,INDEX(Patterns!$D$5:$D$31,MATCH($B$5&amp;"|A",Patterns!$A$5:$A$31,0)))+1,1),"-")</f>
        <v>D</v>
      </c>
      <c r="D198" s="18" t="str">
        <f aca="false">IFERROR(MID(INDEX(Patterns!$F$5:$F$31,MATCH($B$5&amp;"|B",Patterns!$A$5:$A$31,0)),MOD($A198-$B$6,INDEX(Patterns!$D$5:$D$31,MATCH($B$5&amp;"|B",Patterns!$A$5:$A$31,0)))+1,1),"-")</f>
        <v>-</v>
      </c>
      <c r="E198" s="18" t="str">
        <f aca="false">IFERROR(MID(INDEX(Patterns!$F$5:$F$31,MATCH($B$5&amp;"|C",Patterns!$A$5:$A$31,0)),MOD($A198-$B$6,INDEX(Patterns!$D$5:$D$31,MATCH($B$5&amp;"|C",Patterns!$A$5:$A$31,0)))+1,1),"-")</f>
        <v>N</v>
      </c>
      <c r="F198" s="18" t="str">
        <f aca="false">IFERROR(MID(INDEX(Patterns!$F$5:$F$31,MATCH($B$5&amp;"|D",Patterns!$A$5:$A$31,0)),MOD($A198-$B$6,INDEX(Patterns!$D$5:$D$31,MATCH($B$5&amp;"|D",Patterns!$A$5:$A$31,0)))+1,1),"-")</f>
        <v>-</v>
      </c>
      <c r="G198" s="18" t="str">
        <f aca="false">TRIM(IF(C198="D","A ","")&amp;IF(D198="D","B ","")&amp;IF(E198="D","C ","")&amp;IF(F198="D","D ",""))</f>
        <v>A</v>
      </c>
      <c r="H198" s="18" t="str">
        <f aca="false">TRIM(IF(C198="E","A ","")&amp;IF(D198="E","B ","")&amp;IF(E198="E","C ","")&amp;IF(F198="E","D ",""))</f>
        <v/>
      </c>
      <c r="I198" s="18" t="str">
        <f aca="false">TRIM(IF(C198="N","A ","")&amp;IF(D198="N","B ","")&amp;IF(E198="N","C ","")&amp;IF(F198="N","D ",""))</f>
        <v>C</v>
      </c>
      <c r="J198" s="18" t="str">
        <f aca="false">IF(AND(COUNTIF(C198:F198,"D")=1,COUNTIF(C198:F198,"N")=1,OR($B$9=12,COUNTIF(C198:F198,"E")=1)),"Covered","Check")</f>
        <v>Covered</v>
      </c>
    </row>
    <row r="199" customFormat="false" ht="15" hidden="false" customHeight="false" outlineLevel="0" collapsed="false">
      <c r="A199" s="16" t="n">
        <f aca="false">A198+1</f>
        <v>46512</v>
      </c>
      <c r="B199" s="17" t="str">
        <f aca="false">TEXT(A199,"ddd")</f>
        <v>Wed</v>
      </c>
      <c r="C199" s="18" t="str">
        <f aca="false">IFERROR(MID(INDEX(Patterns!$F$5:$F$31,MATCH($B$5&amp;"|A",Patterns!$A$5:$A$31,0)),MOD($A199-$B$6,INDEX(Patterns!$D$5:$D$31,MATCH($B$5&amp;"|A",Patterns!$A$5:$A$31,0)))+1,1),"-")</f>
        <v>-</v>
      </c>
      <c r="D199" s="18" t="str">
        <f aca="false">IFERROR(MID(INDEX(Patterns!$F$5:$F$31,MATCH($B$5&amp;"|B",Patterns!$A$5:$A$31,0)),MOD($A199-$B$6,INDEX(Patterns!$D$5:$D$31,MATCH($B$5&amp;"|B",Patterns!$A$5:$A$31,0)))+1,1),"-")</f>
        <v>D</v>
      </c>
      <c r="E199" s="18" t="str">
        <f aca="false">IFERROR(MID(INDEX(Patterns!$F$5:$F$31,MATCH($B$5&amp;"|C",Patterns!$A$5:$A$31,0)),MOD($A199-$B$6,INDEX(Patterns!$D$5:$D$31,MATCH($B$5&amp;"|C",Patterns!$A$5:$A$31,0)))+1,1),"-")</f>
        <v>-</v>
      </c>
      <c r="F199" s="18" t="str">
        <f aca="false">IFERROR(MID(INDEX(Patterns!$F$5:$F$31,MATCH($B$5&amp;"|D",Patterns!$A$5:$A$31,0)),MOD($A199-$B$6,INDEX(Patterns!$D$5:$D$31,MATCH($B$5&amp;"|D",Patterns!$A$5:$A$31,0)))+1,1),"-")</f>
        <v>N</v>
      </c>
      <c r="G199" s="18" t="str">
        <f aca="false">TRIM(IF(C199="D","A ","")&amp;IF(D199="D","B ","")&amp;IF(E199="D","C ","")&amp;IF(F199="D","D ",""))</f>
        <v>B</v>
      </c>
      <c r="H199" s="18" t="str">
        <f aca="false">TRIM(IF(C199="E","A ","")&amp;IF(D199="E","B ","")&amp;IF(E199="E","C ","")&amp;IF(F199="E","D ",""))</f>
        <v/>
      </c>
      <c r="I199" s="18" t="str">
        <f aca="false">TRIM(IF(C199="N","A ","")&amp;IF(D199="N","B ","")&amp;IF(E199="N","C ","")&amp;IF(F199="N","D ",""))</f>
        <v>D</v>
      </c>
      <c r="J199" s="18" t="str">
        <f aca="false">IF(AND(COUNTIF(C199:F199,"D")=1,COUNTIF(C199:F199,"N")=1,OR($B$9=12,COUNTIF(C199:F199,"E")=1)),"Covered","Check")</f>
        <v>Covered</v>
      </c>
    </row>
    <row r="200" customFormat="false" ht="15" hidden="false" customHeight="false" outlineLevel="0" collapsed="false">
      <c r="A200" s="16" t="n">
        <f aca="false">A199+1</f>
        <v>46513</v>
      </c>
      <c r="B200" s="17" t="str">
        <f aca="false">TEXT(A200,"ddd")</f>
        <v>Thu</v>
      </c>
      <c r="C200" s="18" t="str">
        <f aca="false">IFERROR(MID(INDEX(Patterns!$F$5:$F$31,MATCH($B$5&amp;"|A",Patterns!$A$5:$A$31,0)),MOD($A200-$B$6,INDEX(Patterns!$D$5:$D$31,MATCH($B$5&amp;"|A",Patterns!$A$5:$A$31,0)))+1,1),"-")</f>
        <v>-</v>
      </c>
      <c r="D200" s="18" t="str">
        <f aca="false">IFERROR(MID(INDEX(Patterns!$F$5:$F$31,MATCH($B$5&amp;"|B",Patterns!$A$5:$A$31,0)),MOD($A200-$B$6,INDEX(Patterns!$D$5:$D$31,MATCH($B$5&amp;"|B",Patterns!$A$5:$A$31,0)))+1,1),"-")</f>
        <v>D</v>
      </c>
      <c r="E200" s="18" t="str">
        <f aca="false">IFERROR(MID(INDEX(Patterns!$F$5:$F$31,MATCH($B$5&amp;"|C",Patterns!$A$5:$A$31,0)),MOD($A200-$B$6,INDEX(Patterns!$D$5:$D$31,MATCH($B$5&amp;"|C",Patterns!$A$5:$A$31,0)))+1,1),"-")</f>
        <v>-</v>
      </c>
      <c r="F200" s="18" t="str">
        <f aca="false">IFERROR(MID(INDEX(Patterns!$F$5:$F$31,MATCH($B$5&amp;"|D",Patterns!$A$5:$A$31,0)),MOD($A200-$B$6,INDEX(Patterns!$D$5:$D$31,MATCH($B$5&amp;"|D",Patterns!$A$5:$A$31,0)))+1,1),"-")</f>
        <v>N</v>
      </c>
      <c r="G200" s="18" t="str">
        <f aca="false">TRIM(IF(C200="D","A ","")&amp;IF(D200="D","B ","")&amp;IF(E200="D","C ","")&amp;IF(F200="D","D ",""))</f>
        <v>B</v>
      </c>
      <c r="H200" s="18" t="str">
        <f aca="false">TRIM(IF(C200="E","A ","")&amp;IF(D200="E","B ","")&amp;IF(E200="E","C ","")&amp;IF(F200="E","D ",""))</f>
        <v/>
      </c>
      <c r="I200" s="18" t="str">
        <f aca="false">TRIM(IF(C200="N","A ","")&amp;IF(D200="N","B ","")&amp;IF(E200="N","C ","")&amp;IF(F200="N","D ",""))</f>
        <v>D</v>
      </c>
      <c r="J200" s="18" t="str">
        <f aca="false">IF(AND(COUNTIF(C200:F200,"D")=1,COUNTIF(C200:F200,"N")=1,OR($B$9=12,COUNTIF(C200:F200,"E")=1)),"Covered","Check")</f>
        <v>Covered</v>
      </c>
    </row>
    <row r="201" customFormat="false" ht="15" hidden="false" customHeight="false" outlineLevel="0" collapsed="false">
      <c r="A201" s="16" t="n">
        <f aca="false">A200+1</f>
        <v>46514</v>
      </c>
      <c r="B201" s="17" t="str">
        <f aca="false">TEXT(A201,"ddd")</f>
        <v>Fri</v>
      </c>
      <c r="C201" s="18" t="str">
        <f aca="false">IFERROR(MID(INDEX(Patterns!$F$5:$F$31,MATCH($B$5&amp;"|A",Patterns!$A$5:$A$31,0)),MOD($A201-$B$6,INDEX(Patterns!$D$5:$D$31,MATCH($B$5&amp;"|A",Patterns!$A$5:$A$31,0)))+1,1),"-")</f>
        <v>D</v>
      </c>
      <c r="D201" s="18" t="str">
        <f aca="false">IFERROR(MID(INDEX(Patterns!$F$5:$F$31,MATCH($B$5&amp;"|B",Patterns!$A$5:$A$31,0)),MOD($A201-$B$6,INDEX(Patterns!$D$5:$D$31,MATCH($B$5&amp;"|B",Patterns!$A$5:$A$31,0)))+1,1),"-")</f>
        <v>-</v>
      </c>
      <c r="E201" s="18" t="str">
        <f aca="false">IFERROR(MID(INDEX(Patterns!$F$5:$F$31,MATCH($B$5&amp;"|C",Patterns!$A$5:$A$31,0)),MOD($A201-$B$6,INDEX(Patterns!$D$5:$D$31,MATCH($B$5&amp;"|C",Patterns!$A$5:$A$31,0)))+1,1),"-")</f>
        <v>N</v>
      </c>
      <c r="F201" s="18" t="str">
        <f aca="false">IFERROR(MID(INDEX(Patterns!$F$5:$F$31,MATCH($B$5&amp;"|D",Patterns!$A$5:$A$31,0)),MOD($A201-$B$6,INDEX(Patterns!$D$5:$D$31,MATCH($B$5&amp;"|D",Patterns!$A$5:$A$31,0)))+1,1),"-")</f>
        <v>-</v>
      </c>
      <c r="G201" s="18" t="str">
        <f aca="false">TRIM(IF(C201="D","A ","")&amp;IF(D201="D","B ","")&amp;IF(E201="D","C ","")&amp;IF(F201="D","D ",""))</f>
        <v>A</v>
      </c>
      <c r="H201" s="18" t="str">
        <f aca="false">TRIM(IF(C201="E","A ","")&amp;IF(D201="E","B ","")&amp;IF(E201="E","C ","")&amp;IF(F201="E","D ",""))</f>
        <v/>
      </c>
      <c r="I201" s="18" t="str">
        <f aca="false">TRIM(IF(C201="N","A ","")&amp;IF(D201="N","B ","")&amp;IF(E201="N","C ","")&amp;IF(F201="N","D ",""))</f>
        <v>C</v>
      </c>
      <c r="J201" s="18" t="str">
        <f aca="false">IF(AND(COUNTIF(C201:F201,"D")=1,COUNTIF(C201:F201,"N")=1,OR($B$9=12,COUNTIF(C201:F201,"E")=1)),"Covered","Check")</f>
        <v>Covered</v>
      </c>
    </row>
    <row r="202" customFormat="false" ht="15" hidden="false" customHeight="false" outlineLevel="0" collapsed="false">
      <c r="A202" s="16" t="n">
        <f aca="false">A201+1</f>
        <v>46515</v>
      </c>
      <c r="B202" s="17" t="str">
        <f aca="false">TEXT(A202,"ddd")</f>
        <v>Sat</v>
      </c>
      <c r="C202" s="18" t="str">
        <f aca="false">IFERROR(MID(INDEX(Patterns!$F$5:$F$31,MATCH($B$5&amp;"|A",Patterns!$A$5:$A$31,0)),MOD($A202-$B$6,INDEX(Patterns!$D$5:$D$31,MATCH($B$5&amp;"|A",Patterns!$A$5:$A$31,0)))+1,1),"-")</f>
        <v>D</v>
      </c>
      <c r="D202" s="18" t="str">
        <f aca="false">IFERROR(MID(INDEX(Patterns!$F$5:$F$31,MATCH($B$5&amp;"|B",Patterns!$A$5:$A$31,0)),MOD($A202-$B$6,INDEX(Patterns!$D$5:$D$31,MATCH($B$5&amp;"|B",Patterns!$A$5:$A$31,0)))+1,1),"-")</f>
        <v>-</v>
      </c>
      <c r="E202" s="18" t="str">
        <f aca="false">IFERROR(MID(INDEX(Patterns!$F$5:$F$31,MATCH($B$5&amp;"|C",Patterns!$A$5:$A$31,0)),MOD($A202-$B$6,INDEX(Patterns!$D$5:$D$31,MATCH($B$5&amp;"|C",Patterns!$A$5:$A$31,0)))+1,1),"-")</f>
        <v>N</v>
      </c>
      <c r="F202" s="18" t="str">
        <f aca="false">IFERROR(MID(INDEX(Patterns!$F$5:$F$31,MATCH($B$5&amp;"|D",Patterns!$A$5:$A$31,0)),MOD($A202-$B$6,INDEX(Patterns!$D$5:$D$31,MATCH($B$5&amp;"|D",Patterns!$A$5:$A$31,0)))+1,1),"-")</f>
        <v>-</v>
      </c>
      <c r="G202" s="18" t="str">
        <f aca="false">TRIM(IF(C202="D","A ","")&amp;IF(D202="D","B ","")&amp;IF(E202="D","C ","")&amp;IF(F202="D","D ",""))</f>
        <v>A</v>
      </c>
      <c r="H202" s="18" t="str">
        <f aca="false">TRIM(IF(C202="E","A ","")&amp;IF(D202="E","B ","")&amp;IF(E202="E","C ","")&amp;IF(F202="E","D ",""))</f>
        <v/>
      </c>
      <c r="I202" s="18" t="str">
        <f aca="false">TRIM(IF(C202="N","A ","")&amp;IF(D202="N","B ","")&amp;IF(E202="N","C ","")&amp;IF(F202="N","D ",""))</f>
        <v>C</v>
      </c>
      <c r="J202" s="18" t="str">
        <f aca="false">IF(AND(COUNTIF(C202:F202,"D")=1,COUNTIF(C202:F202,"N")=1,OR($B$9=12,COUNTIF(C202:F202,"E")=1)),"Covered","Check")</f>
        <v>Covered</v>
      </c>
    </row>
    <row r="203" customFormat="false" ht="15" hidden="false" customHeight="false" outlineLevel="0" collapsed="false">
      <c r="A203" s="16" t="n">
        <f aca="false">A202+1</f>
        <v>46516</v>
      </c>
      <c r="B203" s="17" t="str">
        <f aca="false">TEXT(A203,"ddd")</f>
        <v>Sun</v>
      </c>
      <c r="C203" s="18" t="str">
        <f aca="false">IFERROR(MID(INDEX(Patterns!$F$5:$F$31,MATCH($B$5&amp;"|A",Patterns!$A$5:$A$31,0)),MOD($A203-$B$6,INDEX(Patterns!$D$5:$D$31,MATCH($B$5&amp;"|A",Patterns!$A$5:$A$31,0)))+1,1),"-")</f>
        <v>D</v>
      </c>
      <c r="D203" s="18" t="str">
        <f aca="false">IFERROR(MID(INDEX(Patterns!$F$5:$F$31,MATCH($B$5&amp;"|B",Patterns!$A$5:$A$31,0)),MOD($A203-$B$6,INDEX(Patterns!$D$5:$D$31,MATCH($B$5&amp;"|B",Patterns!$A$5:$A$31,0)))+1,1),"-")</f>
        <v>-</v>
      </c>
      <c r="E203" s="18" t="str">
        <f aca="false">IFERROR(MID(INDEX(Patterns!$F$5:$F$31,MATCH($B$5&amp;"|C",Patterns!$A$5:$A$31,0)),MOD($A203-$B$6,INDEX(Patterns!$D$5:$D$31,MATCH($B$5&amp;"|C",Patterns!$A$5:$A$31,0)))+1,1),"-")</f>
        <v>N</v>
      </c>
      <c r="F203" s="18" t="str">
        <f aca="false">IFERROR(MID(INDEX(Patterns!$F$5:$F$31,MATCH($B$5&amp;"|D",Patterns!$A$5:$A$31,0)),MOD($A203-$B$6,INDEX(Patterns!$D$5:$D$31,MATCH($B$5&amp;"|D",Patterns!$A$5:$A$31,0)))+1,1),"-")</f>
        <v>-</v>
      </c>
      <c r="G203" s="18" t="str">
        <f aca="false">TRIM(IF(C203="D","A ","")&amp;IF(D203="D","B ","")&amp;IF(E203="D","C ","")&amp;IF(F203="D","D ",""))</f>
        <v>A</v>
      </c>
      <c r="H203" s="18" t="str">
        <f aca="false">TRIM(IF(C203="E","A ","")&amp;IF(D203="E","B ","")&amp;IF(E203="E","C ","")&amp;IF(F203="E","D ",""))</f>
        <v/>
      </c>
      <c r="I203" s="18" t="str">
        <f aca="false">TRIM(IF(C203="N","A ","")&amp;IF(D203="N","B ","")&amp;IF(E203="N","C ","")&amp;IF(F203="N","D ",""))</f>
        <v>C</v>
      </c>
      <c r="J203" s="18" t="str">
        <f aca="false">IF(AND(COUNTIF(C203:F203,"D")=1,COUNTIF(C203:F203,"N")=1,OR($B$9=12,COUNTIF(C203:F203,"E")=1)),"Covered","Check")</f>
        <v>Covered</v>
      </c>
    </row>
    <row r="204" customFormat="false" ht="15" hidden="false" customHeight="false" outlineLevel="0" collapsed="false">
      <c r="A204" s="16" t="n">
        <f aca="false">A203+1</f>
        <v>46517</v>
      </c>
      <c r="B204" s="17" t="str">
        <f aca="false">TEXT(A204,"ddd")</f>
        <v>Mon</v>
      </c>
      <c r="C204" s="18" t="str">
        <f aca="false">IFERROR(MID(INDEX(Patterns!$F$5:$F$31,MATCH($B$5&amp;"|A",Patterns!$A$5:$A$31,0)),MOD($A204-$B$6,INDEX(Patterns!$D$5:$D$31,MATCH($B$5&amp;"|A",Patterns!$A$5:$A$31,0)))+1,1),"-")</f>
        <v>-</v>
      </c>
      <c r="D204" s="18" t="str">
        <f aca="false">IFERROR(MID(INDEX(Patterns!$F$5:$F$31,MATCH($B$5&amp;"|B",Patterns!$A$5:$A$31,0)),MOD($A204-$B$6,INDEX(Patterns!$D$5:$D$31,MATCH($B$5&amp;"|B",Patterns!$A$5:$A$31,0)))+1,1),"-")</f>
        <v>D</v>
      </c>
      <c r="E204" s="18" t="str">
        <f aca="false">IFERROR(MID(INDEX(Patterns!$F$5:$F$31,MATCH($B$5&amp;"|C",Patterns!$A$5:$A$31,0)),MOD($A204-$B$6,INDEX(Patterns!$D$5:$D$31,MATCH($B$5&amp;"|C",Patterns!$A$5:$A$31,0)))+1,1),"-")</f>
        <v>-</v>
      </c>
      <c r="F204" s="18" t="str">
        <f aca="false">IFERROR(MID(INDEX(Patterns!$F$5:$F$31,MATCH($B$5&amp;"|D",Patterns!$A$5:$A$31,0)),MOD($A204-$B$6,INDEX(Patterns!$D$5:$D$31,MATCH($B$5&amp;"|D",Patterns!$A$5:$A$31,0)))+1,1),"-")</f>
        <v>N</v>
      </c>
      <c r="G204" s="18" t="str">
        <f aca="false">TRIM(IF(C204="D","A ","")&amp;IF(D204="D","B ","")&amp;IF(E204="D","C ","")&amp;IF(F204="D","D ",""))</f>
        <v>B</v>
      </c>
      <c r="H204" s="18" t="str">
        <f aca="false">TRIM(IF(C204="E","A ","")&amp;IF(D204="E","B ","")&amp;IF(E204="E","C ","")&amp;IF(F204="E","D ",""))</f>
        <v/>
      </c>
      <c r="I204" s="18" t="str">
        <f aca="false">TRIM(IF(C204="N","A ","")&amp;IF(D204="N","B ","")&amp;IF(E204="N","C ","")&amp;IF(F204="N","D ",""))</f>
        <v>D</v>
      </c>
      <c r="J204" s="18" t="str">
        <f aca="false">IF(AND(COUNTIF(C204:F204,"D")=1,COUNTIF(C204:F204,"N")=1,OR($B$9=12,COUNTIF(C204:F204,"E")=1)),"Covered","Check")</f>
        <v>Covered</v>
      </c>
    </row>
    <row r="205" customFormat="false" ht="15" hidden="false" customHeight="false" outlineLevel="0" collapsed="false">
      <c r="A205" s="16" t="n">
        <f aca="false">A204+1</f>
        <v>46518</v>
      </c>
      <c r="B205" s="17" t="str">
        <f aca="false">TEXT(A205,"ddd")</f>
        <v>Tue</v>
      </c>
      <c r="C205" s="18" t="str">
        <f aca="false">IFERROR(MID(INDEX(Patterns!$F$5:$F$31,MATCH($B$5&amp;"|A",Patterns!$A$5:$A$31,0)),MOD($A205-$B$6,INDEX(Patterns!$D$5:$D$31,MATCH($B$5&amp;"|A",Patterns!$A$5:$A$31,0)))+1,1),"-")</f>
        <v>-</v>
      </c>
      <c r="D205" s="18" t="str">
        <f aca="false">IFERROR(MID(INDEX(Patterns!$F$5:$F$31,MATCH($B$5&amp;"|B",Patterns!$A$5:$A$31,0)),MOD($A205-$B$6,INDEX(Patterns!$D$5:$D$31,MATCH($B$5&amp;"|B",Patterns!$A$5:$A$31,0)))+1,1),"-")</f>
        <v>D</v>
      </c>
      <c r="E205" s="18" t="str">
        <f aca="false">IFERROR(MID(INDEX(Patterns!$F$5:$F$31,MATCH($B$5&amp;"|C",Patterns!$A$5:$A$31,0)),MOD($A205-$B$6,INDEX(Patterns!$D$5:$D$31,MATCH($B$5&amp;"|C",Patterns!$A$5:$A$31,0)))+1,1),"-")</f>
        <v>-</v>
      </c>
      <c r="F205" s="18" t="str">
        <f aca="false">IFERROR(MID(INDEX(Patterns!$F$5:$F$31,MATCH($B$5&amp;"|D",Patterns!$A$5:$A$31,0)),MOD($A205-$B$6,INDEX(Patterns!$D$5:$D$31,MATCH($B$5&amp;"|D",Patterns!$A$5:$A$31,0)))+1,1),"-")</f>
        <v>N</v>
      </c>
      <c r="G205" s="18" t="str">
        <f aca="false">TRIM(IF(C205="D","A ","")&amp;IF(D205="D","B ","")&amp;IF(E205="D","C ","")&amp;IF(F205="D","D ",""))</f>
        <v>B</v>
      </c>
      <c r="H205" s="18" t="str">
        <f aca="false">TRIM(IF(C205="E","A ","")&amp;IF(D205="E","B ","")&amp;IF(E205="E","C ","")&amp;IF(F205="E","D ",""))</f>
        <v/>
      </c>
      <c r="I205" s="18" t="str">
        <f aca="false">TRIM(IF(C205="N","A ","")&amp;IF(D205="N","B ","")&amp;IF(E205="N","C ","")&amp;IF(F205="N","D ",""))</f>
        <v>D</v>
      </c>
      <c r="J205" s="18" t="str">
        <f aca="false">IF(AND(COUNTIF(C205:F205,"D")=1,COUNTIF(C205:F205,"N")=1,OR($B$9=12,COUNTIF(C205:F205,"E")=1)),"Covered","Check")</f>
        <v>Covered</v>
      </c>
    </row>
    <row r="206" customFormat="false" ht="15" hidden="false" customHeight="false" outlineLevel="0" collapsed="false">
      <c r="A206" s="16" t="n">
        <f aca="false">A205+1</f>
        <v>46519</v>
      </c>
      <c r="B206" s="17" t="str">
        <f aca="false">TEXT(A206,"ddd")</f>
        <v>Wed</v>
      </c>
      <c r="C206" s="18" t="str">
        <f aca="false">IFERROR(MID(INDEX(Patterns!$F$5:$F$31,MATCH($B$5&amp;"|A",Patterns!$A$5:$A$31,0)),MOD($A206-$B$6,INDEX(Patterns!$D$5:$D$31,MATCH($B$5&amp;"|A",Patterns!$A$5:$A$31,0)))+1,1),"-")</f>
        <v>D</v>
      </c>
      <c r="D206" s="18" t="str">
        <f aca="false">IFERROR(MID(INDEX(Patterns!$F$5:$F$31,MATCH($B$5&amp;"|B",Patterns!$A$5:$A$31,0)),MOD($A206-$B$6,INDEX(Patterns!$D$5:$D$31,MATCH($B$5&amp;"|B",Patterns!$A$5:$A$31,0)))+1,1),"-")</f>
        <v>-</v>
      </c>
      <c r="E206" s="18" t="str">
        <f aca="false">IFERROR(MID(INDEX(Patterns!$F$5:$F$31,MATCH($B$5&amp;"|C",Patterns!$A$5:$A$31,0)),MOD($A206-$B$6,INDEX(Patterns!$D$5:$D$31,MATCH($B$5&amp;"|C",Patterns!$A$5:$A$31,0)))+1,1),"-")</f>
        <v>N</v>
      </c>
      <c r="F206" s="18" t="str">
        <f aca="false">IFERROR(MID(INDEX(Patterns!$F$5:$F$31,MATCH($B$5&amp;"|D",Patterns!$A$5:$A$31,0)),MOD($A206-$B$6,INDEX(Patterns!$D$5:$D$31,MATCH($B$5&amp;"|D",Patterns!$A$5:$A$31,0)))+1,1),"-")</f>
        <v>-</v>
      </c>
      <c r="G206" s="18" t="str">
        <f aca="false">TRIM(IF(C206="D","A ","")&amp;IF(D206="D","B ","")&amp;IF(E206="D","C ","")&amp;IF(F206="D","D ",""))</f>
        <v>A</v>
      </c>
      <c r="H206" s="18" t="str">
        <f aca="false">TRIM(IF(C206="E","A ","")&amp;IF(D206="E","B ","")&amp;IF(E206="E","C ","")&amp;IF(F206="E","D ",""))</f>
        <v/>
      </c>
      <c r="I206" s="18" t="str">
        <f aca="false">TRIM(IF(C206="N","A ","")&amp;IF(D206="N","B ","")&amp;IF(E206="N","C ","")&amp;IF(F206="N","D ",""))</f>
        <v>C</v>
      </c>
      <c r="J206" s="18" t="str">
        <f aca="false">IF(AND(COUNTIF(C206:F206,"D")=1,COUNTIF(C206:F206,"N")=1,OR($B$9=12,COUNTIF(C206:F206,"E")=1)),"Covered","Check")</f>
        <v>Covered</v>
      </c>
    </row>
    <row r="207" customFormat="false" ht="15" hidden="false" customHeight="false" outlineLevel="0" collapsed="false">
      <c r="A207" s="16" t="n">
        <f aca="false">A206+1</f>
        <v>46520</v>
      </c>
      <c r="B207" s="17" t="str">
        <f aca="false">TEXT(A207,"ddd")</f>
        <v>Thu</v>
      </c>
      <c r="C207" s="18" t="str">
        <f aca="false">IFERROR(MID(INDEX(Patterns!$F$5:$F$31,MATCH($B$5&amp;"|A",Patterns!$A$5:$A$31,0)),MOD($A207-$B$6,INDEX(Patterns!$D$5:$D$31,MATCH($B$5&amp;"|A",Patterns!$A$5:$A$31,0)))+1,1),"-")</f>
        <v>D</v>
      </c>
      <c r="D207" s="18" t="str">
        <f aca="false">IFERROR(MID(INDEX(Patterns!$F$5:$F$31,MATCH($B$5&amp;"|B",Patterns!$A$5:$A$31,0)),MOD($A207-$B$6,INDEX(Patterns!$D$5:$D$31,MATCH($B$5&amp;"|B",Patterns!$A$5:$A$31,0)))+1,1),"-")</f>
        <v>-</v>
      </c>
      <c r="E207" s="18" t="str">
        <f aca="false">IFERROR(MID(INDEX(Patterns!$F$5:$F$31,MATCH($B$5&amp;"|C",Patterns!$A$5:$A$31,0)),MOD($A207-$B$6,INDEX(Patterns!$D$5:$D$31,MATCH($B$5&amp;"|C",Patterns!$A$5:$A$31,0)))+1,1),"-")</f>
        <v>N</v>
      </c>
      <c r="F207" s="18" t="str">
        <f aca="false">IFERROR(MID(INDEX(Patterns!$F$5:$F$31,MATCH($B$5&amp;"|D",Patterns!$A$5:$A$31,0)),MOD($A207-$B$6,INDEX(Patterns!$D$5:$D$31,MATCH($B$5&amp;"|D",Patterns!$A$5:$A$31,0)))+1,1),"-")</f>
        <v>-</v>
      </c>
      <c r="G207" s="18" t="str">
        <f aca="false">TRIM(IF(C207="D","A ","")&amp;IF(D207="D","B ","")&amp;IF(E207="D","C ","")&amp;IF(F207="D","D ",""))</f>
        <v>A</v>
      </c>
      <c r="H207" s="18" t="str">
        <f aca="false">TRIM(IF(C207="E","A ","")&amp;IF(D207="E","B ","")&amp;IF(E207="E","C ","")&amp;IF(F207="E","D ",""))</f>
        <v/>
      </c>
      <c r="I207" s="18" t="str">
        <f aca="false">TRIM(IF(C207="N","A ","")&amp;IF(D207="N","B ","")&amp;IF(E207="N","C ","")&amp;IF(F207="N","D ",""))</f>
        <v>C</v>
      </c>
      <c r="J207" s="18" t="str">
        <f aca="false">IF(AND(COUNTIF(C207:F207,"D")=1,COUNTIF(C207:F207,"N")=1,OR($B$9=12,COUNTIF(C207:F207,"E")=1)),"Covered","Check")</f>
        <v>Covered</v>
      </c>
    </row>
    <row r="208" customFormat="false" ht="15" hidden="false" customHeight="false" outlineLevel="0" collapsed="false">
      <c r="A208" s="16" t="n">
        <f aca="false">A207+1</f>
        <v>46521</v>
      </c>
      <c r="B208" s="17" t="str">
        <f aca="false">TEXT(A208,"ddd")</f>
        <v>Fri</v>
      </c>
      <c r="C208" s="18" t="str">
        <f aca="false">IFERROR(MID(INDEX(Patterns!$F$5:$F$31,MATCH($B$5&amp;"|A",Patterns!$A$5:$A$31,0)),MOD($A208-$B$6,INDEX(Patterns!$D$5:$D$31,MATCH($B$5&amp;"|A",Patterns!$A$5:$A$31,0)))+1,1),"-")</f>
        <v>-</v>
      </c>
      <c r="D208" s="18" t="str">
        <f aca="false">IFERROR(MID(INDEX(Patterns!$F$5:$F$31,MATCH($B$5&amp;"|B",Patterns!$A$5:$A$31,0)),MOD($A208-$B$6,INDEX(Patterns!$D$5:$D$31,MATCH($B$5&amp;"|B",Patterns!$A$5:$A$31,0)))+1,1),"-")</f>
        <v>D</v>
      </c>
      <c r="E208" s="18" t="str">
        <f aca="false">IFERROR(MID(INDEX(Patterns!$F$5:$F$31,MATCH($B$5&amp;"|C",Patterns!$A$5:$A$31,0)),MOD($A208-$B$6,INDEX(Patterns!$D$5:$D$31,MATCH($B$5&amp;"|C",Patterns!$A$5:$A$31,0)))+1,1),"-")</f>
        <v>-</v>
      </c>
      <c r="F208" s="18" t="str">
        <f aca="false">IFERROR(MID(INDEX(Patterns!$F$5:$F$31,MATCH($B$5&amp;"|D",Patterns!$A$5:$A$31,0)),MOD($A208-$B$6,INDEX(Patterns!$D$5:$D$31,MATCH($B$5&amp;"|D",Patterns!$A$5:$A$31,0)))+1,1),"-")</f>
        <v>N</v>
      </c>
      <c r="G208" s="18" t="str">
        <f aca="false">TRIM(IF(C208="D","A ","")&amp;IF(D208="D","B ","")&amp;IF(E208="D","C ","")&amp;IF(F208="D","D ",""))</f>
        <v>B</v>
      </c>
      <c r="H208" s="18" t="str">
        <f aca="false">TRIM(IF(C208="E","A ","")&amp;IF(D208="E","B ","")&amp;IF(E208="E","C ","")&amp;IF(F208="E","D ",""))</f>
        <v/>
      </c>
      <c r="I208" s="18" t="str">
        <f aca="false">TRIM(IF(C208="N","A ","")&amp;IF(D208="N","B ","")&amp;IF(E208="N","C ","")&amp;IF(F208="N","D ",""))</f>
        <v>D</v>
      </c>
      <c r="J208" s="18" t="str">
        <f aca="false">IF(AND(COUNTIF(C208:F208,"D")=1,COUNTIF(C208:F208,"N")=1,OR($B$9=12,COUNTIF(C208:F208,"E")=1)),"Covered","Check")</f>
        <v>Covered</v>
      </c>
    </row>
    <row r="209" customFormat="false" ht="15" hidden="false" customHeight="false" outlineLevel="0" collapsed="false">
      <c r="A209" s="16" t="n">
        <f aca="false">A208+1</f>
        <v>46522</v>
      </c>
      <c r="B209" s="17" t="str">
        <f aca="false">TEXT(A209,"ddd")</f>
        <v>Sat</v>
      </c>
      <c r="C209" s="18" t="str">
        <f aca="false">IFERROR(MID(INDEX(Patterns!$F$5:$F$31,MATCH($B$5&amp;"|A",Patterns!$A$5:$A$31,0)),MOD($A209-$B$6,INDEX(Patterns!$D$5:$D$31,MATCH($B$5&amp;"|A",Patterns!$A$5:$A$31,0)))+1,1),"-")</f>
        <v>-</v>
      </c>
      <c r="D209" s="18" t="str">
        <f aca="false">IFERROR(MID(INDEX(Patterns!$F$5:$F$31,MATCH($B$5&amp;"|B",Patterns!$A$5:$A$31,0)),MOD($A209-$B$6,INDEX(Patterns!$D$5:$D$31,MATCH($B$5&amp;"|B",Patterns!$A$5:$A$31,0)))+1,1),"-")</f>
        <v>D</v>
      </c>
      <c r="E209" s="18" t="str">
        <f aca="false">IFERROR(MID(INDEX(Patterns!$F$5:$F$31,MATCH($B$5&amp;"|C",Patterns!$A$5:$A$31,0)),MOD($A209-$B$6,INDEX(Patterns!$D$5:$D$31,MATCH($B$5&amp;"|C",Patterns!$A$5:$A$31,0)))+1,1),"-")</f>
        <v>-</v>
      </c>
      <c r="F209" s="18" t="str">
        <f aca="false">IFERROR(MID(INDEX(Patterns!$F$5:$F$31,MATCH($B$5&amp;"|D",Patterns!$A$5:$A$31,0)),MOD($A209-$B$6,INDEX(Patterns!$D$5:$D$31,MATCH($B$5&amp;"|D",Patterns!$A$5:$A$31,0)))+1,1),"-")</f>
        <v>N</v>
      </c>
      <c r="G209" s="18" t="str">
        <f aca="false">TRIM(IF(C209="D","A ","")&amp;IF(D209="D","B ","")&amp;IF(E209="D","C ","")&amp;IF(F209="D","D ",""))</f>
        <v>B</v>
      </c>
      <c r="H209" s="18" t="str">
        <f aca="false">TRIM(IF(C209="E","A ","")&amp;IF(D209="E","B ","")&amp;IF(E209="E","C ","")&amp;IF(F209="E","D ",""))</f>
        <v/>
      </c>
      <c r="I209" s="18" t="str">
        <f aca="false">TRIM(IF(C209="N","A ","")&amp;IF(D209="N","B ","")&amp;IF(E209="N","C ","")&amp;IF(F209="N","D ",""))</f>
        <v>D</v>
      </c>
      <c r="J209" s="18" t="str">
        <f aca="false">IF(AND(COUNTIF(C209:F209,"D")=1,COUNTIF(C209:F209,"N")=1,OR($B$9=12,COUNTIF(C209:F209,"E")=1)),"Covered","Check")</f>
        <v>Covered</v>
      </c>
    </row>
    <row r="210" customFormat="false" ht="15" hidden="false" customHeight="false" outlineLevel="0" collapsed="false">
      <c r="A210" s="16" t="n">
        <f aca="false">A209+1</f>
        <v>46523</v>
      </c>
      <c r="B210" s="17" t="str">
        <f aca="false">TEXT(A210,"ddd")</f>
        <v>Sun</v>
      </c>
      <c r="C210" s="18" t="str">
        <f aca="false">IFERROR(MID(INDEX(Patterns!$F$5:$F$31,MATCH($B$5&amp;"|A",Patterns!$A$5:$A$31,0)),MOD($A210-$B$6,INDEX(Patterns!$D$5:$D$31,MATCH($B$5&amp;"|A",Patterns!$A$5:$A$31,0)))+1,1),"-")</f>
        <v>-</v>
      </c>
      <c r="D210" s="18" t="str">
        <f aca="false">IFERROR(MID(INDEX(Patterns!$F$5:$F$31,MATCH($B$5&amp;"|B",Patterns!$A$5:$A$31,0)),MOD($A210-$B$6,INDEX(Patterns!$D$5:$D$31,MATCH($B$5&amp;"|B",Patterns!$A$5:$A$31,0)))+1,1),"-")</f>
        <v>D</v>
      </c>
      <c r="E210" s="18" t="str">
        <f aca="false">IFERROR(MID(INDEX(Patterns!$F$5:$F$31,MATCH($B$5&amp;"|C",Patterns!$A$5:$A$31,0)),MOD($A210-$B$6,INDEX(Patterns!$D$5:$D$31,MATCH($B$5&amp;"|C",Patterns!$A$5:$A$31,0)))+1,1),"-")</f>
        <v>-</v>
      </c>
      <c r="F210" s="18" t="str">
        <f aca="false">IFERROR(MID(INDEX(Patterns!$F$5:$F$31,MATCH($B$5&amp;"|D",Patterns!$A$5:$A$31,0)),MOD($A210-$B$6,INDEX(Patterns!$D$5:$D$31,MATCH($B$5&amp;"|D",Patterns!$A$5:$A$31,0)))+1,1),"-")</f>
        <v>N</v>
      </c>
      <c r="G210" s="18" t="str">
        <f aca="false">TRIM(IF(C210="D","A ","")&amp;IF(D210="D","B ","")&amp;IF(E210="D","C ","")&amp;IF(F210="D","D ",""))</f>
        <v>B</v>
      </c>
      <c r="H210" s="18" t="str">
        <f aca="false">TRIM(IF(C210="E","A ","")&amp;IF(D210="E","B ","")&amp;IF(E210="E","C ","")&amp;IF(F210="E","D ",""))</f>
        <v/>
      </c>
      <c r="I210" s="18" t="str">
        <f aca="false">TRIM(IF(C210="N","A ","")&amp;IF(D210="N","B ","")&amp;IF(E210="N","C ","")&amp;IF(F210="N","D ",""))</f>
        <v>D</v>
      </c>
      <c r="J210" s="18" t="str">
        <f aca="false">IF(AND(COUNTIF(C210:F210,"D")=1,COUNTIF(C210:F210,"N")=1,OR($B$9=12,COUNTIF(C210:F210,"E")=1)),"Covered","Check")</f>
        <v>Covered</v>
      </c>
    </row>
    <row r="211" customFormat="false" ht="15" hidden="false" customHeight="false" outlineLevel="0" collapsed="false">
      <c r="A211" s="16" t="n">
        <f aca="false">A210+1</f>
        <v>46524</v>
      </c>
      <c r="B211" s="17" t="str">
        <f aca="false">TEXT(A211,"ddd")</f>
        <v>Mon</v>
      </c>
      <c r="C211" s="18" t="str">
        <f aca="false">IFERROR(MID(INDEX(Patterns!$F$5:$F$31,MATCH($B$5&amp;"|A",Patterns!$A$5:$A$31,0)),MOD($A211-$B$6,INDEX(Patterns!$D$5:$D$31,MATCH($B$5&amp;"|A",Patterns!$A$5:$A$31,0)))+1,1),"-")</f>
        <v>D</v>
      </c>
      <c r="D211" s="18" t="str">
        <f aca="false">IFERROR(MID(INDEX(Patterns!$F$5:$F$31,MATCH($B$5&amp;"|B",Patterns!$A$5:$A$31,0)),MOD($A211-$B$6,INDEX(Patterns!$D$5:$D$31,MATCH($B$5&amp;"|B",Patterns!$A$5:$A$31,0)))+1,1),"-")</f>
        <v>-</v>
      </c>
      <c r="E211" s="18" t="str">
        <f aca="false">IFERROR(MID(INDEX(Patterns!$F$5:$F$31,MATCH($B$5&amp;"|C",Patterns!$A$5:$A$31,0)),MOD($A211-$B$6,INDEX(Patterns!$D$5:$D$31,MATCH($B$5&amp;"|C",Patterns!$A$5:$A$31,0)))+1,1),"-")</f>
        <v>N</v>
      </c>
      <c r="F211" s="18" t="str">
        <f aca="false">IFERROR(MID(INDEX(Patterns!$F$5:$F$31,MATCH($B$5&amp;"|D",Patterns!$A$5:$A$31,0)),MOD($A211-$B$6,INDEX(Patterns!$D$5:$D$31,MATCH($B$5&amp;"|D",Patterns!$A$5:$A$31,0)))+1,1),"-")</f>
        <v>-</v>
      </c>
      <c r="G211" s="18" t="str">
        <f aca="false">TRIM(IF(C211="D","A ","")&amp;IF(D211="D","B ","")&amp;IF(E211="D","C ","")&amp;IF(F211="D","D ",""))</f>
        <v>A</v>
      </c>
      <c r="H211" s="18" t="str">
        <f aca="false">TRIM(IF(C211="E","A ","")&amp;IF(D211="E","B ","")&amp;IF(E211="E","C ","")&amp;IF(F211="E","D ",""))</f>
        <v/>
      </c>
      <c r="I211" s="18" t="str">
        <f aca="false">TRIM(IF(C211="N","A ","")&amp;IF(D211="N","B ","")&amp;IF(E211="N","C ","")&amp;IF(F211="N","D ",""))</f>
        <v>C</v>
      </c>
      <c r="J211" s="18" t="str">
        <f aca="false">IF(AND(COUNTIF(C211:F211,"D")=1,COUNTIF(C211:F211,"N")=1,OR($B$9=12,COUNTIF(C211:F211,"E")=1)),"Covered","Check")</f>
        <v>Covered</v>
      </c>
    </row>
    <row r="212" customFormat="false" ht="15" hidden="false" customHeight="false" outlineLevel="0" collapsed="false">
      <c r="A212" s="16" t="n">
        <f aca="false">A211+1</f>
        <v>46525</v>
      </c>
      <c r="B212" s="17" t="str">
        <f aca="false">TEXT(A212,"ddd")</f>
        <v>Tue</v>
      </c>
      <c r="C212" s="18" t="str">
        <f aca="false">IFERROR(MID(INDEX(Patterns!$F$5:$F$31,MATCH($B$5&amp;"|A",Patterns!$A$5:$A$31,0)),MOD($A212-$B$6,INDEX(Patterns!$D$5:$D$31,MATCH($B$5&amp;"|A",Patterns!$A$5:$A$31,0)))+1,1),"-")</f>
        <v>D</v>
      </c>
      <c r="D212" s="18" t="str">
        <f aca="false">IFERROR(MID(INDEX(Patterns!$F$5:$F$31,MATCH($B$5&amp;"|B",Patterns!$A$5:$A$31,0)),MOD($A212-$B$6,INDEX(Patterns!$D$5:$D$31,MATCH($B$5&amp;"|B",Patterns!$A$5:$A$31,0)))+1,1),"-")</f>
        <v>-</v>
      </c>
      <c r="E212" s="18" t="str">
        <f aca="false">IFERROR(MID(INDEX(Patterns!$F$5:$F$31,MATCH($B$5&amp;"|C",Patterns!$A$5:$A$31,0)),MOD($A212-$B$6,INDEX(Patterns!$D$5:$D$31,MATCH($B$5&amp;"|C",Patterns!$A$5:$A$31,0)))+1,1),"-")</f>
        <v>N</v>
      </c>
      <c r="F212" s="18" t="str">
        <f aca="false">IFERROR(MID(INDEX(Patterns!$F$5:$F$31,MATCH($B$5&amp;"|D",Patterns!$A$5:$A$31,0)),MOD($A212-$B$6,INDEX(Patterns!$D$5:$D$31,MATCH($B$5&amp;"|D",Patterns!$A$5:$A$31,0)))+1,1),"-")</f>
        <v>-</v>
      </c>
      <c r="G212" s="18" t="str">
        <f aca="false">TRIM(IF(C212="D","A ","")&amp;IF(D212="D","B ","")&amp;IF(E212="D","C ","")&amp;IF(F212="D","D ",""))</f>
        <v>A</v>
      </c>
      <c r="H212" s="18" t="str">
        <f aca="false">TRIM(IF(C212="E","A ","")&amp;IF(D212="E","B ","")&amp;IF(E212="E","C ","")&amp;IF(F212="E","D ",""))</f>
        <v/>
      </c>
      <c r="I212" s="18" t="str">
        <f aca="false">TRIM(IF(C212="N","A ","")&amp;IF(D212="N","B ","")&amp;IF(E212="N","C ","")&amp;IF(F212="N","D ",""))</f>
        <v>C</v>
      </c>
      <c r="J212" s="18" t="str">
        <f aca="false">IF(AND(COUNTIF(C212:F212,"D")=1,COUNTIF(C212:F212,"N")=1,OR($B$9=12,COUNTIF(C212:F212,"E")=1)),"Covered","Check")</f>
        <v>Covered</v>
      </c>
    </row>
    <row r="213" customFormat="false" ht="15" hidden="false" customHeight="false" outlineLevel="0" collapsed="false">
      <c r="A213" s="16" t="n">
        <f aca="false">A212+1</f>
        <v>46526</v>
      </c>
      <c r="B213" s="17" t="str">
        <f aca="false">TEXT(A213,"ddd")</f>
        <v>Wed</v>
      </c>
      <c r="C213" s="18" t="str">
        <f aca="false">IFERROR(MID(INDEX(Patterns!$F$5:$F$31,MATCH($B$5&amp;"|A",Patterns!$A$5:$A$31,0)),MOD($A213-$B$6,INDEX(Patterns!$D$5:$D$31,MATCH($B$5&amp;"|A",Patterns!$A$5:$A$31,0)))+1,1),"-")</f>
        <v>-</v>
      </c>
      <c r="D213" s="18" t="str">
        <f aca="false">IFERROR(MID(INDEX(Patterns!$F$5:$F$31,MATCH($B$5&amp;"|B",Patterns!$A$5:$A$31,0)),MOD($A213-$B$6,INDEX(Patterns!$D$5:$D$31,MATCH($B$5&amp;"|B",Patterns!$A$5:$A$31,0)))+1,1),"-")</f>
        <v>D</v>
      </c>
      <c r="E213" s="18" t="str">
        <f aca="false">IFERROR(MID(INDEX(Patterns!$F$5:$F$31,MATCH($B$5&amp;"|C",Patterns!$A$5:$A$31,0)),MOD($A213-$B$6,INDEX(Patterns!$D$5:$D$31,MATCH($B$5&amp;"|C",Patterns!$A$5:$A$31,0)))+1,1),"-")</f>
        <v>-</v>
      </c>
      <c r="F213" s="18" t="str">
        <f aca="false">IFERROR(MID(INDEX(Patterns!$F$5:$F$31,MATCH($B$5&amp;"|D",Patterns!$A$5:$A$31,0)),MOD($A213-$B$6,INDEX(Patterns!$D$5:$D$31,MATCH($B$5&amp;"|D",Patterns!$A$5:$A$31,0)))+1,1),"-")</f>
        <v>N</v>
      </c>
      <c r="G213" s="18" t="str">
        <f aca="false">TRIM(IF(C213="D","A ","")&amp;IF(D213="D","B ","")&amp;IF(E213="D","C ","")&amp;IF(F213="D","D ",""))</f>
        <v>B</v>
      </c>
      <c r="H213" s="18" t="str">
        <f aca="false">TRIM(IF(C213="E","A ","")&amp;IF(D213="E","B ","")&amp;IF(E213="E","C ","")&amp;IF(F213="E","D ",""))</f>
        <v/>
      </c>
      <c r="I213" s="18" t="str">
        <f aca="false">TRIM(IF(C213="N","A ","")&amp;IF(D213="N","B ","")&amp;IF(E213="N","C ","")&amp;IF(F213="N","D ",""))</f>
        <v>D</v>
      </c>
      <c r="J213" s="18" t="str">
        <f aca="false">IF(AND(COUNTIF(C213:F213,"D")=1,COUNTIF(C213:F213,"N")=1,OR($B$9=12,COUNTIF(C213:F213,"E")=1)),"Covered","Check")</f>
        <v>Covered</v>
      </c>
    </row>
    <row r="214" customFormat="false" ht="15" hidden="false" customHeight="false" outlineLevel="0" collapsed="false">
      <c r="A214" s="16" t="n">
        <f aca="false">A213+1</f>
        <v>46527</v>
      </c>
      <c r="B214" s="17" t="str">
        <f aca="false">TEXT(A214,"ddd")</f>
        <v>Thu</v>
      </c>
      <c r="C214" s="18" t="str">
        <f aca="false">IFERROR(MID(INDEX(Patterns!$F$5:$F$31,MATCH($B$5&amp;"|A",Patterns!$A$5:$A$31,0)),MOD($A214-$B$6,INDEX(Patterns!$D$5:$D$31,MATCH($B$5&amp;"|A",Patterns!$A$5:$A$31,0)))+1,1),"-")</f>
        <v>-</v>
      </c>
      <c r="D214" s="18" t="str">
        <f aca="false">IFERROR(MID(INDEX(Patterns!$F$5:$F$31,MATCH($B$5&amp;"|B",Patterns!$A$5:$A$31,0)),MOD($A214-$B$6,INDEX(Patterns!$D$5:$D$31,MATCH($B$5&amp;"|B",Patterns!$A$5:$A$31,0)))+1,1),"-")</f>
        <v>D</v>
      </c>
      <c r="E214" s="18" t="str">
        <f aca="false">IFERROR(MID(INDEX(Patterns!$F$5:$F$31,MATCH($B$5&amp;"|C",Patterns!$A$5:$A$31,0)),MOD($A214-$B$6,INDEX(Patterns!$D$5:$D$31,MATCH($B$5&amp;"|C",Patterns!$A$5:$A$31,0)))+1,1),"-")</f>
        <v>-</v>
      </c>
      <c r="F214" s="18" t="str">
        <f aca="false">IFERROR(MID(INDEX(Patterns!$F$5:$F$31,MATCH($B$5&amp;"|D",Patterns!$A$5:$A$31,0)),MOD($A214-$B$6,INDEX(Patterns!$D$5:$D$31,MATCH($B$5&amp;"|D",Patterns!$A$5:$A$31,0)))+1,1),"-")</f>
        <v>N</v>
      </c>
      <c r="G214" s="18" t="str">
        <f aca="false">TRIM(IF(C214="D","A ","")&amp;IF(D214="D","B ","")&amp;IF(E214="D","C ","")&amp;IF(F214="D","D ",""))</f>
        <v>B</v>
      </c>
      <c r="H214" s="18" t="str">
        <f aca="false">TRIM(IF(C214="E","A ","")&amp;IF(D214="E","B ","")&amp;IF(E214="E","C ","")&amp;IF(F214="E","D ",""))</f>
        <v/>
      </c>
      <c r="I214" s="18" t="str">
        <f aca="false">TRIM(IF(C214="N","A ","")&amp;IF(D214="N","B ","")&amp;IF(E214="N","C ","")&amp;IF(F214="N","D ",""))</f>
        <v>D</v>
      </c>
      <c r="J214" s="18" t="str">
        <f aca="false">IF(AND(COUNTIF(C214:F214,"D")=1,COUNTIF(C214:F214,"N")=1,OR($B$9=12,COUNTIF(C214:F214,"E")=1)),"Covered","Check")</f>
        <v>Covered</v>
      </c>
    </row>
    <row r="215" customFormat="false" ht="15" hidden="false" customHeight="false" outlineLevel="0" collapsed="false">
      <c r="A215" s="16" t="n">
        <f aca="false">A214+1</f>
        <v>46528</v>
      </c>
      <c r="B215" s="17" t="str">
        <f aca="false">TEXT(A215,"ddd")</f>
        <v>Fri</v>
      </c>
      <c r="C215" s="18" t="str">
        <f aca="false">IFERROR(MID(INDEX(Patterns!$F$5:$F$31,MATCH($B$5&amp;"|A",Patterns!$A$5:$A$31,0)),MOD($A215-$B$6,INDEX(Patterns!$D$5:$D$31,MATCH($B$5&amp;"|A",Patterns!$A$5:$A$31,0)))+1,1),"-")</f>
        <v>D</v>
      </c>
      <c r="D215" s="18" t="str">
        <f aca="false">IFERROR(MID(INDEX(Patterns!$F$5:$F$31,MATCH($B$5&amp;"|B",Patterns!$A$5:$A$31,0)),MOD($A215-$B$6,INDEX(Patterns!$D$5:$D$31,MATCH($B$5&amp;"|B",Patterns!$A$5:$A$31,0)))+1,1),"-")</f>
        <v>-</v>
      </c>
      <c r="E215" s="18" t="str">
        <f aca="false">IFERROR(MID(INDEX(Patterns!$F$5:$F$31,MATCH($B$5&amp;"|C",Patterns!$A$5:$A$31,0)),MOD($A215-$B$6,INDEX(Patterns!$D$5:$D$31,MATCH($B$5&amp;"|C",Patterns!$A$5:$A$31,0)))+1,1),"-")</f>
        <v>N</v>
      </c>
      <c r="F215" s="18" t="str">
        <f aca="false">IFERROR(MID(INDEX(Patterns!$F$5:$F$31,MATCH($B$5&amp;"|D",Patterns!$A$5:$A$31,0)),MOD($A215-$B$6,INDEX(Patterns!$D$5:$D$31,MATCH($B$5&amp;"|D",Patterns!$A$5:$A$31,0)))+1,1),"-")</f>
        <v>-</v>
      </c>
      <c r="G215" s="18" t="str">
        <f aca="false">TRIM(IF(C215="D","A ","")&amp;IF(D215="D","B ","")&amp;IF(E215="D","C ","")&amp;IF(F215="D","D ",""))</f>
        <v>A</v>
      </c>
      <c r="H215" s="18" t="str">
        <f aca="false">TRIM(IF(C215="E","A ","")&amp;IF(D215="E","B ","")&amp;IF(E215="E","C ","")&amp;IF(F215="E","D ",""))</f>
        <v/>
      </c>
      <c r="I215" s="18" t="str">
        <f aca="false">TRIM(IF(C215="N","A ","")&amp;IF(D215="N","B ","")&amp;IF(E215="N","C ","")&amp;IF(F215="N","D ",""))</f>
        <v>C</v>
      </c>
      <c r="J215" s="18" t="str">
        <f aca="false">IF(AND(COUNTIF(C215:F215,"D")=1,COUNTIF(C215:F215,"N")=1,OR($B$9=12,COUNTIF(C215:F215,"E")=1)),"Covered","Check")</f>
        <v>Covered</v>
      </c>
    </row>
    <row r="216" customFormat="false" ht="15" hidden="false" customHeight="false" outlineLevel="0" collapsed="false">
      <c r="A216" s="16" t="n">
        <f aca="false">A215+1</f>
        <v>46529</v>
      </c>
      <c r="B216" s="17" t="str">
        <f aca="false">TEXT(A216,"ddd")</f>
        <v>Sat</v>
      </c>
      <c r="C216" s="18" t="str">
        <f aca="false">IFERROR(MID(INDEX(Patterns!$F$5:$F$31,MATCH($B$5&amp;"|A",Patterns!$A$5:$A$31,0)),MOD($A216-$B$6,INDEX(Patterns!$D$5:$D$31,MATCH($B$5&amp;"|A",Patterns!$A$5:$A$31,0)))+1,1),"-")</f>
        <v>D</v>
      </c>
      <c r="D216" s="18" t="str">
        <f aca="false">IFERROR(MID(INDEX(Patterns!$F$5:$F$31,MATCH($B$5&amp;"|B",Patterns!$A$5:$A$31,0)),MOD($A216-$B$6,INDEX(Patterns!$D$5:$D$31,MATCH($B$5&amp;"|B",Patterns!$A$5:$A$31,0)))+1,1),"-")</f>
        <v>-</v>
      </c>
      <c r="E216" s="18" t="str">
        <f aca="false">IFERROR(MID(INDEX(Patterns!$F$5:$F$31,MATCH($B$5&amp;"|C",Patterns!$A$5:$A$31,0)),MOD($A216-$B$6,INDEX(Patterns!$D$5:$D$31,MATCH($B$5&amp;"|C",Patterns!$A$5:$A$31,0)))+1,1),"-")</f>
        <v>N</v>
      </c>
      <c r="F216" s="18" t="str">
        <f aca="false">IFERROR(MID(INDEX(Patterns!$F$5:$F$31,MATCH($B$5&amp;"|D",Patterns!$A$5:$A$31,0)),MOD($A216-$B$6,INDEX(Patterns!$D$5:$D$31,MATCH($B$5&amp;"|D",Patterns!$A$5:$A$31,0)))+1,1),"-")</f>
        <v>-</v>
      </c>
      <c r="G216" s="18" t="str">
        <f aca="false">TRIM(IF(C216="D","A ","")&amp;IF(D216="D","B ","")&amp;IF(E216="D","C ","")&amp;IF(F216="D","D ",""))</f>
        <v>A</v>
      </c>
      <c r="H216" s="18" t="str">
        <f aca="false">TRIM(IF(C216="E","A ","")&amp;IF(D216="E","B ","")&amp;IF(E216="E","C ","")&amp;IF(F216="E","D ",""))</f>
        <v/>
      </c>
      <c r="I216" s="18" t="str">
        <f aca="false">TRIM(IF(C216="N","A ","")&amp;IF(D216="N","B ","")&amp;IF(E216="N","C ","")&amp;IF(F216="N","D ",""))</f>
        <v>C</v>
      </c>
      <c r="J216" s="18" t="str">
        <f aca="false">IF(AND(COUNTIF(C216:F216,"D")=1,COUNTIF(C216:F216,"N")=1,OR($B$9=12,COUNTIF(C216:F216,"E")=1)),"Covered","Check")</f>
        <v>Covered</v>
      </c>
    </row>
    <row r="217" customFormat="false" ht="15" hidden="false" customHeight="false" outlineLevel="0" collapsed="false">
      <c r="A217" s="16" t="n">
        <f aca="false">A216+1</f>
        <v>46530</v>
      </c>
      <c r="B217" s="17" t="str">
        <f aca="false">TEXT(A217,"ddd")</f>
        <v>Sun</v>
      </c>
      <c r="C217" s="18" t="str">
        <f aca="false">IFERROR(MID(INDEX(Patterns!$F$5:$F$31,MATCH($B$5&amp;"|A",Patterns!$A$5:$A$31,0)),MOD($A217-$B$6,INDEX(Patterns!$D$5:$D$31,MATCH($B$5&amp;"|A",Patterns!$A$5:$A$31,0)))+1,1),"-")</f>
        <v>D</v>
      </c>
      <c r="D217" s="18" t="str">
        <f aca="false">IFERROR(MID(INDEX(Patterns!$F$5:$F$31,MATCH($B$5&amp;"|B",Patterns!$A$5:$A$31,0)),MOD($A217-$B$6,INDEX(Patterns!$D$5:$D$31,MATCH($B$5&amp;"|B",Patterns!$A$5:$A$31,0)))+1,1),"-")</f>
        <v>-</v>
      </c>
      <c r="E217" s="18" t="str">
        <f aca="false">IFERROR(MID(INDEX(Patterns!$F$5:$F$31,MATCH($B$5&amp;"|C",Patterns!$A$5:$A$31,0)),MOD($A217-$B$6,INDEX(Patterns!$D$5:$D$31,MATCH($B$5&amp;"|C",Patterns!$A$5:$A$31,0)))+1,1),"-")</f>
        <v>N</v>
      </c>
      <c r="F217" s="18" t="str">
        <f aca="false">IFERROR(MID(INDEX(Patterns!$F$5:$F$31,MATCH($B$5&amp;"|D",Patterns!$A$5:$A$31,0)),MOD($A217-$B$6,INDEX(Patterns!$D$5:$D$31,MATCH($B$5&amp;"|D",Patterns!$A$5:$A$31,0)))+1,1),"-")</f>
        <v>-</v>
      </c>
      <c r="G217" s="18" t="str">
        <f aca="false">TRIM(IF(C217="D","A ","")&amp;IF(D217="D","B ","")&amp;IF(E217="D","C ","")&amp;IF(F217="D","D ",""))</f>
        <v>A</v>
      </c>
      <c r="H217" s="18" t="str">
        <f aca="false">TRIM(IF(C217="E","A ","")&amp;IF(D217="E","B ","")&amp;IF(E217="E","C ","")&amp;IF(F217="E","D ",""))</f>
        <v/>
      </c>
      <c r="I217" s="18" t="str">
        <f aca="false">TRIM(IF(C217="N","A ","")&amp;IF(D217="N","B ","")&amp;IF(E217="N","C ","")&amp;IF(F217="N","D ",""))</f>
        <v>C</v>
      </c>
      <c r="J217" s="18" t="str">
        <f aca="false">IF(AND(COUNTIF(C217:F217,"D")=1,COUNTIF(C217:F217,"N")=1,OR($B$9=12,COUNTIF(C217:F217,"E")=1)),"Covered","Check")</f>
        <v>Covered</v>
      </c>
    </row>
    <row r="218" customFormat="false" ht="15" hidden="false" customHeight="false" outlineLevel="0" collapsed="false">
      <c r="A218" s="16" t="n">
        <f aca="false">A217+1</f>
        <v>46531</v>
      </c>
      <c r="B218" s="17" t="str">
        <f aca="false">TEXT(A218,"ddd")</f>
        <v>Mon</v>
      </c>
      <c r="C218" s="18" t="str">
        <f aca="false">IFERROR(MID(INDEX(Patterns!$F$5:$F$31,MATCH($B$5&amp;"|A",Patterns!$A$5:$A$31,0)),MOD($A218-$B$6,INDEX(Patterns!$D$5:$D$31,MATCH($B$5&amp;"|A",Patterns!$A$5:$A$31,0)))+1,1),"-")</f>
        <v>-</v>
      </c>
      <c r="D218" s="18" t="str">
        <f aca="false">IFERROR(MID(INDEX(Patterns!$F$5:$F$31,MATCH($B$5&amp;"|B",Patterns!$A$5:$A$31,0)),MOD($A218-$B$6,INDEX(Patterns!$D$5:$D$31,MATCH($B$5&amp;"|B",Patterns!$A$5:$A$31,0)))+1,1),"-")</f>
        <v>D</v>
      </c>
      <c r="E218" s="18" t="str">
        <f aca="false">IFERROR(MID(INDEX(Patterns!$F$5:$F$31,MATCH($B$5&amp;"|C",Patterns!$A$5:$A$31,0)),MOD($A218-$B$6,INDEX(Patterns!$D$5:$D$31,MATCH($B$5&amp;"|C",Patterns!$A$5:$A$31,0)))+1,1),"-")</f>
        <v>-</v>
      </c>
      <c r="F218" s="18" t="str">
        <f aca="false">IFERROR(MID(INDEX(Patterns!$F$5:$F$31,MATCH($B$5&amp;"|D",Patterns!$A$5:$A$31,0)),MOD($A218-$B$6,INDEX(Patterns!$D$5:$D$31,MATCH($B$5&amp;"|D",Patterns!$A$5:$A$31,0)))+1,1),"-")</f>
        <v>N</v>
      </c>
      <c r="G218" s="18" t="str">
        <f aca="false">TRIM(IF(C218="D","A ","")&amp;IF(D218="D","B ","")&amp;IF(E218="D","C ","")&amp;IF(F218="D","D ",""))</f>
        <v>B</v>
      </c>
      <c r="H218" s="18" t="str">
        <f aca="false">TRIM(IF(C218="E","A ","")&amp;IF(D218="E","B ","")&amp;IF(E218="E","C ","")&amp;IF(F218="E","D ",""))</f>
        <v/>
      </c>
      <c r="I218" s="18" t="str">
        <f aca="false">TRIM(IF(C218="N","A ","")&amp;IF(D218="N","B ","")&amp;IF(E218="N","C ","")&amp;IF(F218="N","D ",""))</f>
        <v>D</v>
      </c>
      <c r="J218" s="18" t="str">
        <f aca="false">IF(AND(COUNTIF(C218:F218,"D")=1,COUNTIF(C218:F218,"N")=1,OR($B$9=12,COUNTIF(C218:F218,"E")=1)),"Covered","Check")</f>
        <v>Covered</v>
      </c>
    </row>
    <row r="219" customFormat="false" ht="15" hidden="false" customHeight="false" outlineLevel="0" collapsed="false">
      <c r="A219" s="16" t="n">
        <f aca="false">A218+1</f>
        <v>46532</v>
      </c>
      <c r="B219" s="17" t="str">
        <f aca="false">TEXT(A219,"ddd")</f>
        <v>Tue</v>
      </c>
      <c r="C219" s="18" t="str">
        <f aca="false">IFERROR(MID(INDEX(Patterns!$F$5:$F$31,MATCH($B$5&amp;"|A",Patterns!$A$5:$A$31,0)),MOD($A219-$B$6,INDEX(Patterns!$D$5:$D$31,MATCH($B$5&amp;"|A",Patterns!$A$5:$A$31,0)))+1,1),"-")</f>
        <v>-</v>
      </c>
      <c r="D219" s="18" t="str">
        <f aca="false">IFERROR(MID(INDEX(Patterns!$F$5:$F$31,MATCH($B$5&amp;"|B",Patterns!$A$5:$A$31,0)),MOD($A219-$B$6,INDEX(Patterns!$D$5:$D$31,MATCH($B$5&amp;"|B",Patterns!$A$5:$A$31,0)))+1,1),"-")</f>
        <v>D</v>
      </c>
      <c r="E219" s="18" t="str">
        <f aca="false">IFERROR(MID(INDEX(Patterns!$F$5:$F$31,MATCH($B$5&amp;"|C",Patterns!$A$5:$A$31,0)),MOD($A219-$B$6,INDEX(Patterns!$D$5:$D$31,MATCH($B$5&amp;"|C",Patterns!$A$5:$A$31,0)))+1,1),"-")</f>
        <v>-</v>
      </c>
      <c r="F219" s="18" t="str">
        <f aca="false">IFERROR(MID(INDEX(Patterns!$F$5:$F$31,MATCH($B$5&amp;"|D",Patterns!$A$5:$A$31,0)),MOD($A219-$B$6,INDEX(Patterns!$D$5:$D$31,MATCH($B$5&amp;"|D",Patterns!$A$5:$A$31,0)))+1,1),"-")</f>
        <v>N</v>
      </c>
      <c r="G219" s="18" t="str">
        <f aca="false">TRIM(IF(C219="D","A ","")&amp;IF(D219="D","B ","")&amp;IF(E219="D","C ","")&amp;IF(F219="D","D ",""))</f>
        <v>B</v>
      </c>
      <c r="H219" s="18" t="str">
        <f aca="false">TRIM(IF(C219="E","A ","")&amp;IF(D219="E","B ","")&amp;IF(E219="E","C ","")&amp;IF(F219="E","D ",""))</f>
        <v/>
      </c>
      <c r="I219" s="18" t="str">
        <f aca="false">TRIM(IF(C219="N","A ","")&amp;IF(D219="N","B ","")&amp;IF(E219="N","C ","")&amp;IF(F219="N","D ",""))</f>
        <v>D</v>
      </c>
      <c r="J219" s="18" t="str">
        <f aca="false">IF(AND(COUNTIF(C219:F219,"D")=1,COUNTIF(C219:F219,"N")=1,OR($B$9=12,COUNTIF(C219:F219,"E")=1)),"Covered","Check")</f>
        <v>Covered</v>
      </c>
    </row>
    <row r="220" customFormat="false" ht="15" hidden="false" customHeight="false" outlineLevel="0" collapsed="false">
      <c r="A220" s="16" t="n">
        <f aca="false">A219+1</f>
        <v>46533</v>
      </c>
      <c r="B220" s="17" t="str">
        <f aca="false">TEXT(A220,"ddd")</f>
        <v>Wed</v>
      </c>
      <c r="C220" s="18" t="str">
        <f aca="false">IFERROR(MID(INDEX(Patterns!$F$5:$F$31,MATCH($B$5&amp;"|A",Patterns!$A$5:$A$31,0)),MOD($A220-$B$6,INDEX(Patterns!$D$5:$D$31,MATCH($B$5&amp;"|A",Patterns!$A$5:$A$31,0)))+1,1),"-")</f>
        <v>D</v>
      </c>
      <c r="D220" s="18" t="str">
        <f aca="false">IFERROR(MID(INDEX(Patterns!$F$5:$F$31,MATCH($B$5&amp;"|B",Patterns!$A$5:$A$31,0)),MOD($A220-$B$6,INDEX(Patterns!$D$5:$D$31,MATCH($B$5&amp;"|B",Patterns!$A$5:$A$31,0)))+1,1),"-")</f>
        <v>-</v>
      </c>
      <c r="E220" s="18" t="str">
        <f aca="false">IFERROR(MID(INDEX(Patterns!$F$5:$F$31,MATCH($B$5&amp;"|C",Patterns!$A$5:$A$31,0)),MOD($A220-$B$6,INDEX(Patterns!$D$5:$D$31,MATCH($B$5&amp;"|C",Patterns!$A$5:$A$31,0)))+1,1),"-")</f>
        <v>N</v>
      </c>
      <c r="F220" s="18" t="str">
        <f aca="false">IFERROR(MID(INDEX(Patterns!$F$5:$F$31,MATCH($B$5&amp;"|D",Patterns!$A$5:$A$31,0)),MOD($A220-$B$6,INDEX(Patterns!$D$5:$D$31,MATCH($B$5&amp;"|D",Patterns!$A$5:$A$31,0)))+1,1),"-")</f>
        <v>-</v>
      </c>
      <c r="G220" s="18" t="str">
        <f aca="false">TRIM(IF(C220="D","A ","")&amp;IF(D220="D","B ","")&amp;IF(E220="D","C ","")&amp;IF(F220="D","D ",""))</f>
        <v>A</v>
      </c>
      <c r="H220" s="18" t="str">
        <f aca="false">TRIM(IF(C220="E","A ","")&amp;IF(D220="E","B ","")&amp;IF(E220="E","C ","")&amp;IF(F220="E","D ",""))</f>
        <v/>
      </c>
      <c r="I220" s="18" t="str">
        <f aca="false">TRIM(IF(C220="N","A ","")&amp;IF(D220="N","B ","")&amp;IF(E220="N","C ","")&amp;IF(F220="N","D ",""))</f>
        <v>C</v>
      </c>
      <c r="J220" s="18" t="str">
        <f aca="false">IF(AND(COUNTIF(C220:F220,"D")=1,COUNTIF(C220:F220,"N")=1,OR($B$9=12,COUNTIF(C220:F220,"E")=1)),"Covered","Check")</f>
        <v>Covered</v>
      </c>
    </row>
    <row r="221" customFormat="false" ht="15" hidden="false" customHeight="false" outlineLevel="0" collapsed="false">
      <c r="A221" s="16" t="n">
        <f aca="false">A220+1</f>
        <v>46534</v>
      </c>
      <c r="B221" s="17" t="str">
        <f aca="false">TEXT(A221,"ddd")</f>
        <v>Thu</v>
      </c>
      <c r="C221" s="18" t="str">
        <f aca="false">IFERROR(MID(INDEX(Patterns!$F$5:$F$31,MATCH($B$5&amp;"|A",Patterns!$A$5:$A$31,0)),MOD($A221-$B$6,INDEX(Patterns!$D$5:$D$31,MATCH($B$5&amp;"|A",Patterns!$A$5:$A$31,0)))+1,1),"-")</f>
        <v>D</v>
      </c>
      <c r="D221" s="18" t="str">
        <f aca="false">IFERROR(MID(INDEX(Patterns!$F$5:$F$31,MATCH($B$5&amp;"|B",Patterns!$A$5:$A$31,0)),MOD($A221-$B$6,INDEX(Patterns!$D$5:$D$31,MATCH($B$5&amp;"|B",Patterns!$A$5:$A$31,0)))+1,1),"-")</f>
        <v>-</v>
      </c>
      <c r="E221" s="18" t="str">
        <f aca="false">IFERROR(MID(INDEX(Patterns!$F$5:$F$31,MATCH($B$5&amp;"|C",Patterns!$A$5:$A$31,0)),MOD($A221-$B$6,INDEX(Patterns!$D$5:$D$31,MATCH($B$5&amp;"|C",Patterns!$A$5:$A$31,0)))+1,1),"-")</f>
        <v>N</v>
      </c>
      <c r="F221" s="18" t="str">
        <f aca="false">IFERROR(MID(INDEX(Patterns!$F$5:$F$31,MATCH($B$5&amp;"|D",Patterns!$A$5:$A$31,0)),MOD($A221-$B$6,INDEX(Patterns!$D$5:$D$31,MATCH($B$5&amp;"|D",Patterns!$A$5:$A$31,0)))+1,1),"-")</f>
        <v>-</v>
      </c>
      <c r="G221" s="18" t="str">
        <f aca="false">TRIM(IF(C221="D","A ","")&amp;IF(D221="D","B ","")&amp;IF(E221="D","C ","")&amp;IF(F221="D","D ",""))</f>
        <v>A</v>
      </c>
      <c r="H221" s="18" t="str">
        <f aca="false">TRIM(IF(C221="E","A ","")&amp;IF(D221="E","B ","")&amp;IF(E221="E","C ","")&amp;IF(F221="E","D ",""))</f>
        <v/>
      </c>
      <c r="I221" s="18" t="str">
        <f aca="false">TRIM(IF(C221="N","A ","")&amp;IF(D221="N","B ","")&amp;IF(E221="N","C ","")&amp;IF(F221="N","D ",""))</f>
        <v>C</v>
      </c>
      <c r="J221" s="18" t="str">
        <f aca="false">IF(AND(COUNTIF(C221:F221,"D")=1,COUNTIF(C221:F221,"N")=1,OR($B$9=12,COUNTIF(C221:F221,"E")=1)),"Covered","Check")</f>
        <v>Covered</v>
      </c>
    </row>
    <row r="222" customFormat="false" ht="15" hidden="false" customHeight="false" outlineLevel="0" collapsed="false">
      <c r="A222" s="16" t="n">
        <f aca="false">A221+1</f>
        <v>46535</v>
      </c>
      <c r="B222" s="17" t="str">
        <f aca="false">TEXT(A222,"ddd")</f>
        <v>Fri</v>
      </c>
      <c r="C222" s="18" t="str">
        <f aca="false">IFERROR(MID(INDEX(Patterns!$F$5:$F$31,MATCH($B$5&amp;"|A",Patterns!$A$5:$A$31,0)),MOD($A222-$B$6,INDEX(Patterns!$D$5:$D$31,MATCH($B$5&amp;"|A",Patterns!$A$5:$A$31,0)))+1,1),"-")</f>
        <v>-</v>
      </c>
      <c r="D222" s="18" t="str">
        <f aca="false">IFERROR(MID(INDEX(Patterns!$F$5:$F$31,MATCH($B$5&amp;"|B",Patterns!$A$5:$A$31,0)),MOD($A222-$B$6,INDEX(Patterns!$D$5:$D$31,MATCH($B$5&amp;"|B",Patterns!$A$5:$A$31,0)))+1,1),"-")</f>
        <v>D</v>
      </c>
      <c r="E222" s="18" t="str">
        <f aca="false">IFERROR(MID(INDEX(Patterns!$F$5:$F$31,MATCH($B$5&amp;"|C",Patterns!$A$5:$A$31,0)),MOD($A222-$B$6,INDEX(Patterns!$D$5:$D$31,MATCH($B$5&amp;"|C",Patterns!$A$5:$A$31,0)))+1,1),"-")</f>
        <v>-</v>
      </c>
      <c r="F222" s="18" t="str">
        <f aca="false">IFERROR(MID(INDEX(Patterns!$F$5:$F$31,MATCH($B$5&amp;"|D",Patterns!$A$5:$A$31,0)),MOD($A222-$B$6,INDEX(Patterns!$D$5:$D$31,MATCH($B$5&amp;"|D",Patterns!$A$5:$A$31,0)))+1,1),"-")</f>
        <v>N</v>
      </c>
      <c r="G222" s="18" t="str">
        <f aca="false">TRIM(IF(C222="D","A ","")&amp;IF(D222="D","B ","")&amp;IF(E222="D","C ","")&amp;IF(F222="D","D ",""))</f>
        <v>B</v>
      </c>
      <c r="H222" s="18" t="str">
        <f aca="false">TRIM(IF(C222="E","A ","")&amp;IF(D222="E","B ","")&amp;IF(E222="E","C ","")&amp;IF(F222="E","D ",""))</f>
        <v/>
      </c>
      <c r="I222" s="18" t="str">
        <f aca="false">TRIM(IF(C222="N","A ","")&amp;IF(D222="N","B ","")&amp;IF(E222="N","C ","")&amp;IF(F222="N","D ",""))</f>
        <v>D</v>
      </c>
      <c r="J222" s="18" t="str">
        <f aca="false">IF(AND(COUNTIF(C222:F222,"D")=1,COUNTIF(C222:F222,"N")=1,OR($B$9=12,COUNTIF(C222:F222,"E")=1)),"Covered","Check")</f>
        <v>Covered</v>
      </c>
    </row>
    <row r="223" customFormat="false" ht="15" hidden="false" customHeight="false" outlineLevel="0" collapsed="false">
      <c r="A223" s="16" t="n">
        <f aca="false">A222+1</f>
        <v>46536</v>
      </c>
      <c r="B223" s="17" t="str">
        <f aca="false">TEXT(A223,"ddd")</f>
        <v>Sat</v>
      </c>
      <c r="C223" s="18" t="str">
        <f aca="false">IFERROR(MID(INDEX(Patterns!$F$5:$F$31,MATCH($B$5&amp;"|A",Patterns!$A$5:$A$31,0)),MOD($A223-$B$6,INDEX(Patterns!$D$5:$D$31,MATCH($B$5&amp;"|A",Patterns!$A$5:$A$31,0)))+1,1),"-")</f>
        <v>-</v>
      </c>
      <c r="D223" s="18" t="str">
        <f aca="false">IFERROR(MID(INDEX(Patterns!$F$5:$F$31,MATCH($B$5&amp;"|B",Patterns!$A$5:$A$31,0)),MOD($A223-$B$6,INDEX(Patterns!$D$5:$D$31,MATCH($B$5&amp;"|B",Patterns!$A$5:$A$31,0)))+1,1),"-")</f>
        <v>D</v>
      </c>
      <c r="E223" s="18" t="str">
        <f aca="false">IFERROR(MID(INDEX(Patterns!$F$5:$F$31,MATCH($B$5&amp;"|C",Patterns!$A$5:$A$31,0)),MOD($A223-$B$6,INDEX(Patterns!$D$5:$D$31,MATCH($B$5&amp;"|C",Patterns!$A$5:$A$31,0)))+1,1),"-")</f>
        <v>-</v>
      </c>
      <c r="F223" s="18" t="str">
        <f aca="false">IFERROR(MID(INDEX(Patterns!$F$5:$F$31,MATCH($B$5&amp;"|D",Patterns!$A$5:$A$31,0)),MOD($A223-$B$6,INDEX(Patterns!$D$5:$D$31,MATCH($B$5&amp;"|D",Patterns!$A$5:$A$31,0)))+1,1),"-")</f>
        <v>N</v>
      </c>
      <c r="G223" s="18" t="str">
        <f aca="false">TRIM(IF(C223="D","A ","")&amp;IF(D223="D","B ","")&amp;IF(E223="D","C ","")&amp;IF(F223="D","D ",""))</f>
        <v>B</v>
      </c>
      <c r="H223" s="18" t="str">
        <f aca="false">TRIM(IF(C223="E","A ","")&amp;IF(D223="E","B ","")&amp;IF(E223="E","C ","")&amp;IF(F223="E","D ",""))</f>
        <v/>
      </c>
      <c r="I223" s="18" t="str">
        <f aca="false">TRIM(IF(C223="N","A ","")&amp;IF(D223="N","B ","")&amp;IF(E223="N","C ","")&amp;IF(F223="N","D ",""))</f>
        <v>D</v>
      </c>
      <c r="J223" s="18" t="str">
        <f aca="false">IF(AND(COUNTIF(C223:F223,"D")=1,COUNTIF(C223:F223,"N")=1,OR($B$9=12,COUNTIF(C223:F223,"E")=1)),"Covered","Check")</f>
        <v>Covered</v>
      </c>
    </row>
    <row r="224" customFormat="false" ht="15" hidden="false" customHeight="false" outlineLevel="0" collapsed="false">
      <c r="A224" s="16" t="n">
        <f aca="false">A223+1</f>
        <v>46537</v>
      </c>
      <c r="B224" s="17" t="str">
        <f aca="false">TEXT(A224,"ddd")</f>
        <v>Sun</v>
      </c>
      <c r="C224" s="18" t="str">
        <f aca="false">IFERROR(MID(INDEX(Patterns!$F$5:$F$31,MATCH($B$5&amp;"|A",Patterns!$A$5:$A$31,0)),MOD($A224-$B$6,INDEX(Patterns!$D$5:$D$31,MATCH($B$5&amp;"|A",Patterns!$A$5:$A$31,0)))+1,1),"-")</f>
        <v>-</v>
      </c>
      <c r="D224" s="18" t="str">
        <f aca="false">IFERROR(MID(INDEX(Patterns!$F$5:$F$31,MATCH($B$5&amp;"|B",Patterns!$A$5:$A$31,0)),MOD($A224-$B$6,INDEX(Patterns!$D$5:$D$31,MATCH($B$5&amp;"|B",Patterns!$A$5:$A$31,0)))+1,1),"-")</f>
        <v>D</v>
      </c>
      <c r="E224" s="18" t="str">
        <f aca="false">IFERROR(MID(INDEX(Patterns!$F$5:$F$31,MATCH($B$5&amp;"|C",Patterns!$A$5:$A$31,0)),MOD($A224-$B$6,INDEX(Patterns!$D$5:$D$31,MATCH($B$5&amp;"|C",Patterns!$A$5:$A$31,0)))+1,1),"-")</f>
        <v>-</v>
      </c>
      <c r="F224" s="18" t="str">
        <f aca="false">IFERROR(MID(INDEX(Patterns!$F$5:$F$31,MATCH($B$5&amp;"|D",Patterns!$A$5:$A$31,0)),MOD($A224-$B$6,INDEX(Patterns!$D$5:$D$31,MATCH($B$5&amp;"|D",Patterns!$A$5:$A$31,0)))+1,1),"-")</f>
        <v>N</v>
      </c>
      <c r="G224" s="18" t="str">
        <f aca="false">TRIM(IF(C224="D","A ","")&amp;IF(D224="D","B ","")&amp;IF(E224="D","C ","")&amp;IF(F224="D","D ",""))</f>
        <v>B</v>
      </c>
      <c r="H224" s="18" t="str">
        <f aca="false">TRIM(IF(C224="E","A ","")&amp;IF(D224="E","B ","")&amp;IF(E224="E","C ","")&amp;IF(F224="E","D ",""))</f>
        <v/>
      </c>
      <c r="I224" s="18" t="str">
        <f aca="false">TRIM(IF(C224="N","A ","")&amp;IF(D224="N","B ","")&amp;IF(E224="N","C ","")&amp;IF(F224="N","D ",""))</f>
        <v>D</v>
      </c>
      <c r="J224" s="18" t="str">
        <f aca="false">IF(AND(COUNTIF(C224:F224,"D")=1,COUNTIF(C224:F224,"N")=1,OR($B$9=12,COUNTIF(C224:F224,"E")=1)),"Covered","Check")</f>
        <v>Covered</v>
      </c>
    </row>
    <row r="225" customFormat="false" ht="15" hidden="false" customHeight="false" outlineLevel="0" collapsed="false">
      <c r="A225" s="16" t="n">
        <f aca="false">A224+1</f>
        <v>46538</v>
      </c>
      <c r="B225" s="17" t="str">
        <f aca="false">TEXT(A225,"ddd")</f>
        <v>Mon</v>
      </c>
      <c r="C225" s="18" t="str">
        <f aca="false">IFERROR(MID(INDEX(Patterns!$F$5:$F$31,MATCH($B$5&amp;"|A",Patterns!$A$5:$A$31,0)),MOD($A225-$B$6,INDEX(Patterns!$D$5:$D$31,MATCH($B$5&amp;"|A",Patterns!$A$5:$A$31,0)))+1,1),"-")</f>
        <v>D</v>
      </c>
      <c r="D225" s="18" t="str">
        <f aca="false">IFERROR(MID(INDEX(Patterns!$F$5:$F$31,MATCH($B$5&amp;"|B",Patterns!$A$5:$A$31,0)),MOD($A225-$B$6,INDEX(Patterns!$D$5:$D$31,MATCH($B$5&amp;"|B",Patterns!$A$5:$A$31,0)))+1,1),"-")</f>
        <v>-</v>
      </c>
      <c r="E225" s="18" t="str">
        <f aca="false">IFERROR(MID(INDEX(Patterns!$F$5:$F$31,MATCH($B$5&amp;"|C",Patterns!$A$5:$A$31,0)),MOD($A225-$B$6,INDEX(Patterns!$D$5:$D$31,MATCH($B$5&amp;"|C",Patterns!$A$5:$A$31,0)))+1,1),"-")</f>
        <v>N</v>
      </c>
      <c r="F225" s="18" t="str">
        <f aca="false">IFERROR(MID(INDEX(Patterns!$F$5:$F$31,MATCH($B$5&amp;"|D",Patterns!$A$5:$A$31,0)),MOD($A225-$B$6,INDEX(Patterns!$D$5:$D$31,MATCH($B$5&amp;"|D",Patterns!$A$5:$A$31,0)))+1,1),"-")</f>
        <v>-</v>
      </c>
      <c r="G225" s="18" t="str">
        <f aca="false">TRIM(IF(C225="D","A ","")&amp;IF(D225="D","B ","")&amp;IF(E225="D","C ","")&amp;IF(F225="D","D ",""))</f>
        <v>A</v>
      </c>
      <c r="H225" s="18" t="str">
        <f aca="false">TRIM(IF(C225="E","A ","")&amp;IF(D225="E","B ","")&amp;IF(E225="E","C ","")&amp;IF(F225="E","D ",""))</f>
        <v/>
      </c>
      <c r="I225" s="18" t="str">
        <f aca="false">TRIM(IF(C225="N","A ","")&amp;IF(D225="N","B ","")&amp;IF(E225="N","C ","")&amp;IF(F225="N","D ",""))</f>
        <v>C</v>
      </c>
      <c r="J225" s="18" t="str">
        <f aca="false">IF(AND(COUNTIF(C225:F225,"D")=1,COUNTIF(C225:F225,"N")=1,OR($B$9=12,COUNTIF(C225:F225,"E")=1)),"Covered","Check")</f>
        <v>Covered</v>
      </c>
    </row>
    <row r="226" customFormat="false" ht="15" hidden="false" customHeight="false" outlineLevel="0" collapsed="false">
      <c r="A226" s="16" t="n">
        <f aca="false">A225+1</f>
        <v>46539</v>
      </c>
      <c r="B226" s="17" t="str">
        <f aca="false">TEXT(A226,"ddd")</f>
        <v>Tue</v>
      </c>
      <c r="C226" s="18" t="str">
        <f aca="false">IFERROR(MID(INDEX(Patterns!$F$5:$F$31,MATCH($B$5&amp;"|A",Patterns!$A$5:$A$31,0)),MOD($A226-$B$6,INDEX(Patterns!$D$5:$D$31,MATCH($B$5&amp;"|A",Patterns!$A$5:$A$31,0)))+1,1),"-")</f>
        <v>D</v>
      </c>
      <c r="D226" s="18" t="str">
        <f aca="false">IFERROR(MID(INDEX(Patterns!$F$5:$F$31,MATCH($B$5&amp;"|B",Patterns!$A$5:$A$31,0)),MOD($A226-$B$6,INDEX(Patterns!$D$5:$D$31,MATCH($B$5&amp;"|B",Patterns!$A$5:$A$31,0)))+1,1),"-")</f>
        <v>-</v>
      </c>
      <c r="E226" s="18" t="str">
        <f aca="false">IFERROR(MID(INDEX(Patterns!$F$5:$F$31,MATCH($B$5&amp;"|C",Patterns!$A$5:$A$31,0)),MOD($A226-$B$6,INDEX(Patterns!$D$5:$D$31,MATCH($B$5&amp;"|C",Patterns!$A$5:$A$31,0)))+1,1),"-")</f>
        <v>N</v>
      </c>
      <c r="F226" s="18" t="str">
        <f aca="false">IFERROR(MID(INDEX(Patterns!$F$5:$F$31,MATCH($B$5&amp;"|D",Patterns!$A$5:$A$31,0)),MOD($A226-$B$6,INDEX(Patterns!$D$5:$D$31,MATCH($B$5&amp;"|D",Patterns!$A$5:$A$31,0)))+1,1),"-")</f>
        <v>-</v>
      </c>
      <c r="G226" s="18" t="str">
        <f aca="false">TRIM(IF(C226="D","A ","")&amp;IF(D226="D","B ","")&amp;IF(E226="D","C ","")&amp;IF(F226="D","D ",""))</f>
        <v>A</v>
      </c>
      <c r="H226" s="18" t="str">
        <f aca="false">TRIM(IF(C226="E","A ","")&amp;IF(D226="E","B ","")&amp;IF(E226="E","C ","")&amp;IF(F226="E","D ",""))</f>
        <v/>
      </c>
      <c r="I226" s="18" t="str">
        <f aca="false">TRIM(IF(C226="N","A ","")&amp;IF(D226="N","B ","")&amp;IF(E226="N","C ","")&amp;IF(F226="N","D ",""))</f>
        <v>C</v>
      </c>
      <c r="J226" s="18" t="str">
        <f aca="false">IF(AND(COUNTIF(C226:F226,"D")=1,COUNTIF(C226:F226,"N")=1,OR($B$9=12,COUNTIF(C226:F226,"E")=1)),"Covered","Check")</f>
        <v>Covered</v>
      </c>
    </row>
    <row r="227" customFormat="false" ht="15" hidden="false" customHeight="false" outlineLevel="0" collapsed="false">
      <c r="A227" s="16" t="n">
        <f aca="false">A226+1</f>
        <v>46540</v>
      </c>
      <c r="B227" s="17" t="str">
        <f aca="false">TEXT(A227,"ddd")</f>
        <v>Wed</v>
      </c>
      <c r="C227" s="18" t="str">
        <f aca="false">IFERROR(MID(INDEX(Patterns!$F$5:$F$31,MATCH($B$5&amp;"|A",Patterns!$A$5:$A$31,0)),MOD($A227-$B$6,INDEX(Patterns!$D$5:$D$31,MATCH($B$5&amp;"|A",Patterns!$A$5:$A$31,0)))+1,1),"-")</f>
        <v>-</v>
      </c>
      <c r="D227" s="18" t="str">
        <f aca="false">IFERROR(MID(INDEX(Patterns!$F$5:$F$31,MATCH($B$5&amp;"|B",Patterns!$A$5:$A$31,0)),MOD($A227-$B$6,INDEX(Patterns!$D$5:$D$31,MATCH($B$5&amp;"|B",Patterns!$A$5:$A$31,0)))+1,1),"-")</f>
        <v>D</v>
      </c>
      <c r="E227" s="18" t="str">
        <f aca="false">IFERROR(MID(INDEX(Patterns!$F$5:$F$31,MATCH($B$5&amp;"|C",Patterns!$A$5:$A$31,0)),MOD($A227-$B$6,INDEX(Patterns!$D$5:$D$31,MATCH($B$5&amp;"|C",Patterns!$A$5:$A$31,0)))+1,1),"-")</f>
        <v>-</v>
      </c>
      <c r="F227" s="18" t="str">
        <f aca="false">IFERROR(MID(INDEX(Patterns!$F$5:$F$31,MATCH($B$5&amp;"|D",Patterns!$A$5:$A$31,0)),MOD($A227-$B$6,INDEX(Patterns!$D$5:$D$31,MATCH($B$5&amp;"|D",Patterns!$A$5:$A$31,0)))+1,1),"-")</f>
        <v>N</v>
      </c>
      <c r="G227" s="18" t="str">
        <f aca="false">TRIM(IF(C227="D","A ","")&amp;IF(D227="D","B ","")&amp;IF(E227="D","C ","")&amp;IF(F227="D","D ",""))</f>
        <v>B</v>
      </c>
      <c r="H227" s="18" t="str">
        <f aca="false">TRIM(IF(C227="E","A ","")&amp;IF(D227="E","B ","")&amp;IF(E227="E","C ","")&amp;IF(F227="E","D ",""))</f>
        <v/>
      </c>
      <c r="I227" s="18" t="str">
        <f aca="false">TRIM(IF(C227="N","A ","")&amp;IF(D227="N","B ","")&amp;IF(E227="N","C ","")&amp;IF(F227="N","D ",""))</f>
        <v>D</v>
      </c>
      <c r="J227" s="18" t="str">
        <f aca="false">IF(AND(COUNTIF(C227:F227,"D")=1,COUNTIF(C227:F227,"N")=1,OR($B$9=12,COUNTIF(C227:F227,"E")=1)),"Covered","Check")</f>
        <v>Covered</v>
      </c>
    </row>
    <row r="228" customFormat="false" ht="15" hidden="false" customHeight="false" outlineLevel="0" collapsed="false">
      <c r="A228" s="16" t="n">
        <f aca="false">A227+1</f>
        <v>46541</v>
      </c>
      <c r="B228" s="17" t="str">
        <f aca="false">TEXT(A228,"ddd")</f>
        <v>Thu</v>
      </c>
      <c r="C228" s="18" t="str">
        <f aca="false">IFERROR(MID(INDEX(Patterns!$F$5:$F$31,MATCH($B$5&amp;"|A",Patterns!$A$5:$A$31,0)),MOD($A228-$B$6,INDEX(Patterns!$D$5:$D$31,MATCH($B$5&amp;"|A",Patterns!$A$5:$A$31,0)))+1,1),"-")</f>
        <v>-</v>
      </c>
      <c r="D228" s="18" t="str">
        <f aca="false">IFERROR(MID(INDEX(Patterns!$F$5:$F$31,MATCH($B$5&amp;"|B",Patterns!$A$5:$A$31,0)),MOD($A228-$B$6,INDEX(Patterns!$D$5:$D$31,MATCH($B$5&amp;"|B",Patterns!$A$5:$A$31,0)))+1,1),"-")</f>
        <v>D</v>
      </c>
      <c r="E228" s="18" t="str">
        <f aca="false">IFERROR(MID(INDEX(Patterns!$F$5:$F$31,MATCH($B$5&amp;"|C",Patterns!$A$5:$A$31,0)),MOD($A228-$B$6,INDEX(Patterns!$D$5:$D$31,MATCH($B$5&amp;"|C",Patterns!$A$5:$A$31,0)))+1,1),"-")</f>
        <v>-</v>
      </c>
      <c r="F228" s="18" t="str">
        <f aca="false">IFERROR(MID(INDEX(Patterns!$F$5:$F$31,MATCH($B$5&amp;"|D",Patterns!$A$5:$A$31,0)),MOD($A228-$B$6,INDEX(Patterns!$D$5:$D$31,MATCH($B$5&amp;"|D",Patterns!$A$5:$A$31,0)))+1,1),"-")</f>
        <v>N</v>
      </c>
      <c r="G228" s="18" t="str">
        <f aca="false">TRIM(IF(C228="D","A ","")&amp;IF(D228="D","B ","")&amp;IF(E228="D","C ","")&amp;IF(F228="D","D ",""))</f>
        <v>B</v>
      </c>
      <c r="H228" s="18" t="str">
        <f aca="false">TRIM(IF(C228="E","A ","")&amp;IF(D228="E","B ","")&amp;IF(E228="E","C ","")&amp;IF(F228="E","D ",""))</f>
        <v/>
      </c>
      <c r="I228" s="18" t="str">
        <f aca="false">TRIM(IF(C228="N","A ","")&amp;IF(D228="N","B ","")&amp;IF(E228="N","C ","")&amp;IF(F228="N","D ",""))</f>
        <v>D</v>
      </c>
      <c r="J228" s="18" t="str">
        <f aca="false">IF(AND(COUNTIF(C228:F228,"D")=1,COUNTIF(C228:F228,"N")=1,OR($B$9=12,COUNTIF(C228:F228,"E")=1)),"Covered","Check")</f>
        <v>Covered</v>
      </c>
    </row>
    <row r="229" customFormat="false" ht="15" hidden="false" customHeight="false" outlineLevel="0" collapsed="false">
      <c r="A229" s="16" t="n">
        <f aca="false">A228+1</f>
        <v>46542</v>
      </c>
      <c r="B229" s="17" t="str">
        <f aca="false">TEXT(A229,"ddd")</f>
        <v>Fri</v>
      </c>
      <c r="C229" s="18" t="str">
        <f aca="false">IFERROR(MID(INDEX(Patterns!$F$5:$F$31,MATCH($B$5&amp;"|A",Patterns!$A$5:$A$31,0)),MOD($A229-$B$6,INDEX(Patterns!$D$5:$D$31,MATCH($B$5&amp;"|A",Patterns!$A$5:$A$31,0)))+1,1),"-")</f>
        <v>D</v>
      </c>
      <c r="D229" s="18" t="str">
        <f aca="false">IFERROR(MID(INDEX(Patterns!$F$5:$F$31,MATCH($B$5&amp;"|B",Patterns!$A$5:$A$31,0)),MOD($A229-$B$6,INDEX(Patterns!$D$5:$D$31,MATCH($B$5&amp;"|B",Patterns!$A$5:$A$31,0)))+1,1),"-")</f>
        <v>-</v>
      </c>
      <c r="E229" s="18" t="str">
        <f aca="false">IFERROR(MID(INDEX(Patterns!$F$5:$F$31,MATCH($B$5&amp;"|C",Patterns!$A$5:$A$31,0)),MOD($A229-$B$6,INDEX(Patterns!$D$5:$D$31,MATCH($B$5&amp;"|C",Patterns!$A$5:$A$31,0)))+1,1),"-")</f>
        <v>N</v>
      </c>
      <c r="F229" s="18" t="str">
        <f aca="false">IFERROR(MID(INDEX(Patterns!$F$5:$F$31,MATCH($B$5&amp;"|D",Patterns!$A$5:$A$31,0)),MOD($A229-$B$6,INDEX(Patterns!$D$5:$D$31,MATCH($B$5&amp;"|D",Patterns!$A$5:$A$31,0)))+1,1),"-")</f>
        <v>-</v>
      </c>
      <c r="G229" s="18" t="str">
        <f aca="false">TRIM(IF(C229="D","A ","")&amp;IF(D229="D","B ","")&amp;IF(E229="D","C ","")&amp;IF(F229="D","D ",""))</f>
        <v>A</v>
      </c>
      <c r="H229" s="18" t="str">
        <f aca="false">TRIM(IF(C229="E","A ","")&amp;IF(D229="E","B ","")&amp;IF(E229="E","C ","")&amp;IF(F229="E","D ",""))</f>
        <v/>
      </c>
      <c r="I229" s="18" t="str">
        <f aca="false">TRIM(IF(C229="N","A ","")&amp;IF(D229="N","B ","")&amp;IF(E229="N","C ","")&amp;IF(F229="N","D ",""))</f>
        <v>C</v>
      </c>
      <c r="J229" s="18" t="str">
        <f aca="false">IF(AND(COUNTIF(C229:F229,"D")=1,COUNTIF(C229:F229,"N")=1,OR($B$9=12,COUNTIF(C229:F229,"E")=1)),"Covered","Check")</f>
        <v>Covered</v>
      </c>
    </row>
    <row r="230" customFormat="false" ht="15" hidden="false" customHeight="false" outlineLevel="0" collapsed="false">
      <c r="A230" s="16" t="n">
        <f aca="false">A229+1</f>
        <v>46543</v>
      </c>
      <c r="B230" s="17" t="str">
        <f aca="false">TEXT(A230,"ddd")</f>
        <v>Sat</v>
      </c>
      <c r="C230" s="18" t="str">
        <f aca="false">IFERROR(MID(INDEX(Patterns!$F$5:$F$31,MATCH($B$5&amp;"|A",Patterns!$A$5:$A$31,0)),MOD($A230-$B$6,INDEX(Patterns!$D$5:$D$31,MATCH($B$5&amp;"|A",Patterns!$A$5:$A$31,0)))+1,1),"-")</f>
        <v>D</v>
      </c>
      <c r="D230" s="18" t="str">
        <f aca="false">IFERROR(MID(INDEX(Patterns!$F$5:$F$31,MATCH($B$5&amp;"|B",Patterns!$A$5:$A$31,0)),MOD($A230-$B$6,INDEX(Patterns!$D$5:$D$31,MATCH($B$5&amp;"|B",Patterns!$A$5:$A$31,0)))+1,1),"-")</f>
        <v>-</v>
      </c>
      <c r="E230" s="18" t="str">
        <f aca="false">IFERROR(MID(INDEX(Patterns!$F$5:$F$31,MATCH($B$5&amp;"|C",Patterns!$A$5:$A$31,0)),MOD($A230-$B$6,INDEX(Patterns!$D$5:$D$31,MATCH($B$5&amp;"|C",Patterns!$A$5:$A$31,0)))+1,1),"-")</f>
        <v>N</v>
      </c>
      <c r="F230" s="18" t="str">
        <f aca="false">IFERROR(MID(INDEX(Patterns!$F$5:$F$31,MATCH($B$5&amp;"|D",Patterns!$A$5:$A$31,0)),MOD($A230-$B$6,INDEX(Patterns!$D$5:$D$31,MATCH($B$5&amp;"|D",Patterns!$A$5:$A$31,0)))+1,1),"-")</f>
        <v>-</v>
      </c>
      <c r="G230" s="18" t="str">
        <f aca="false">TRIM(IF(C230="D","A ","")&amp;IF(D230="D","B ","")&amp;IF(E230="D","C ","")&amp;IF(F230="D","D ",""))</f>
        <v>A</v>
      </c>
      <c r="H230" s="18" t="str">
        <f aca="false">TRIM(IF(C230="E","A ","")&amp;IF(D230="E","B ","")&amp;IF(E230="E","C ","")&amp;IF(F230="E","D ",""))</f>
        <v/>
      </c>
      <c r="I230" s="18" t="str">
        <f aca="false">TRIM(IF(C230="N","A ","")&amp;IF(D230="N","B ","")&amp;IF(E230="N","C ","")&amp;IF(F230="N","D ",""))</f>
        <v>C</v>
      </c>
      <c r="J230" s="18" t="str">
        <f aca="false">IF(AND(COUNTIF(C230:F230,"D")=1,COUNTIF(C230:F230,"N")=1,OR($B$9=12,COUNTIF(C230:F230,"E")=1)),"Covered","Check")</f>
        <v>Covered</v>
      </c>
    </row>
    <row r="231" customFormat="false" ht="15" hidden="false" customHeight="false" outlineLevel="0" collapsed="false">
      <c r="A231" s="16" t="n">
        <f aca="false">A230+1</f>
        <v>46544</v>
      </c>
      <c r="B231" s="17" t="str">
        <f aca="false">TEXT(A231,"ddd")</f>
        <v>Sun</v>
      </c>
      <c r="C231" s="18" t="str">
        <f aca="false">IFERROR(MID(INDEX(Patterns!$F$5:$F$31,MATCH($B$5&amp;"|A",Patterns!$A$5:$A$31,0)),MOD($A231-$B$6,INDEX(Patterns!$D$5:$D$31,MATCH($B$5&amp;"|A",Patterns!$A$5:$A$31,0)))+1,1),"-")</f>
        <v>D</v>
      </c>
      <c r="D231" s="18" t="str">
        <f aca="false">IFERROR(MID(INDEX(Patterns!$F$5:$F$31,MATCH($B$5&amp;"|B",Patterns!$A$5:$A$31,0)),MOD($A231-$B$6,INDEX(Patterns!$D$5:$D$31,MATCH($B$5&amp;"|B",Patterns!$A$5:$A$31,0)))+1,1),"-")</f>
        <v>-</v>
      </c>
      <c r="E231" s="18" t="str">
        <f aca="false">IFERROR(MID(INDEX(Patterns!$F$5:$F$31,MATCH($B$5&amp;"|C",Patterns!$A$5:$A$31,0)),MOD($A231-$B$6,INDEX(Patterns!$D$5:$D$31,MATCH($B$5&amp;"|C",Patterns!$A$5:$A$31,0)))+1,1),"-")</f>
        <v>N</v>
      </c>
      <c r="F231" s="18" t="str">
        <f aca="false">IFERROR(MID(INDEX(Patterns!$F$5:$F$31,MATCH($B$5&amp;"|D",Patterns!$A$5:$A$31,0)),MOD($A231-$B$6,INDEX(Patterns!$D$5:$D$31,MATCH($B$5&amp;"|D",Patterns!$A$5:$A$31,0)))+1,1),"-")</f>
        <v>-</v>
      </c>
      <c r="G231" s="18" t="str">
        <f aca="false">TRIM(IF(C231="D","A ","")&amp;IF(D231="D","B ","")&amp;IF(E231="D","C ","")&amp;IF(F231="D","D ",""))</f>
        <v>A</v>
      </c>
      <c r="H231" s="18" t="str">
        <f aca="false">TRIM(IF(C231="E","A ","")&amp;IF(D231="E","B ","")&amp;IF(E231="E","C ","")&amp;IF(F231="E","D ",""))</f>
        <v/>
      </c>
      <c r="I231" s="18" t="str">
        <f aca="false">TRIM(IF(C231="N","A ","")&amp;IF(D231="N","B ","")&amp;IF(E231="N","C ","")&amp;IF(F231="N","D ",""))</f>
        <v>C</v>
      </c>
      <c r="J231" s="18" t="str">
        <f aca="false">IF(AND(COUNTIF(C231:F231,"D")=1,COUNTIF(C231:F231,"N")=1,OR($B$9=12,COUNTIF(C231:F231,"E")=1)),"Covered","Check")</f>
        <v>Covered</v>
      </c>
    </row>
    <row r="232" customFormat="false" ht="15" hidden="false" customHeight="false" outlineLevel="0" collapsed="false">
      <c r="A232" s="16" t="n">
        <f aca="false">A231+1</f>
        <v>46545</v>
      </c>
      <c r="B232" s="17" t="str">
        <f aca="false">TEXT(A232,"ddd")</f>
        <v>Mon</v>
      </c>
      <c r="C232" s="18" t="str">
        <f aca="false">IFERROR(MID(INDEX(Patterns!$F$5:$F$31,MATCH($B$5&amp;"|A",Patterns!$A$5:$A$31,0)),MOD($A232-$B$6,INDEX(Patterns!$D$5:$D$31,MATCH($B$5&amp;"|A",Patterns!$A$5:$A$31,0)))+1,1),"-")</f>
        <v>-</v>
      </c>
      <c r="D232" s="18" t="str">
        <f aca="false">IFERROR(MID(INDEX(Patterns!$F$5:$F$31,MATCH($B$5&amp;"|B",Patterns!$A$5:$A$31,0)),MOD($A232-$B$6,INDEX(Patterns!$D$5:$D$31,MATCH($B$5&amp;"|B",Patterns!$A$5:$A$31,0)))+1,1),"-")</f>
        <v>D</v>
      </c>
      <c r="E232" s="18" t="str">
        <f aca="false">IFERROR(MID(INDEX(Patterns!$F$5:$F$31,MATCH($B$5&amp;"|C",Patterns!$A$5:$A$31,0)),MOD($A232-$B$6,INDEX(Patterns!$D$5:$D$31,MATCH($B$5&amp;"|C",Patterns!$A$5:$A$31,0)))+1,1),"-")</f>
        <v>-</v>
      </c>
      <c r="F232" s="18" t="str">
        <f aca="false">IFERROR(MID(INDEX(Patterns!$F$5:$F$31,MATCH($B$5&amp;"|D",Patterns!$A$5:$A$31,0)),MOD($A232-$B$6,INDEX(Patterns!$D$5:$D$31,MATCH($B$5&amp;"|D",Patterns!$A$5:$A$31,0)))+1,1),"-")</f>
        <v>N</v>
      </c>
      <c r="G232" s="18" t="str">
        <f aca="false">TRIM(IF(C232="D","A ","")&amp;IF(D232="D","B ","")&amp;IF(E232="D","C ","")&amp;IF(F232="D","D ",""))</f>
        <v>B</v>
      </c>
      <c r="H232" s="18" t="str">
        <f aca="false">TRIM(IF(C232="E","A ","")&amp;IF(D232="E","B ","")&amp;IF(E232="E","C ","")&amp;IF(F232="E","D ",""))</f>
        <v/>
      </c>
      <c r="I232" s="18" t="str">
        <f aca="false">TRIM(IF(C232="N","A ","")&amp;IF(D232="N","B ","")&amp;IF(E232="N","C ","")&amp;IF(F232="N","D ",""))</f>
        <v>D</v>
      </c>
      <c r="J232" s="18" t="str">
        <f aca="false">IF(AND(COUNTIF(C232:F232,"D")=1,COUNTIF(C232:F232,"N")=1,OR($B$9=12,COUNTIF(C232:F232,"E")=1)),"Covered","Check")</f>
        <v>Covered</v>
      </c>
    </row>
    <row r="233" customFormat="false" ht="15" hidden="false" customHeight="false" outlineLevel="0" collapsed="false">
      <c r="A233" s="16" t="n">
        <f aca="false">A232+1</f>
        <v>46546</v>
      </c>
      <c r="B233" s="17" t="str">
        <f aca="false">TEXT(A233,"ddd")</f>
        <v>Tue</v>
      </c>
      <c r="C233" s="18" t="str">
        <f aca="false">IFERROR(MID(INDEX(Patterns!$F$5:$F$31,MATCH($B$5&amp;"|A",Patterns!$A$5:$A$31,0)),MOD($A233-$B$6,INDEX(Patterns!$D$5:$D$31,MATCH($B$5&amp;"|A",Patterns!$A$5:$A$31,0)))+1,1),"-")</f>
        <v>-</v>
      </c>
      <c r="D233" s="18" t="str">
        <f aca="false">IFERROR(MID(INDEX(Patterns!$F$5:$F$31,MATCH($B$5&amp;"|B",Patterns!$A$5:$A$31,0)),MOD($A233-$B$6,INDEX(Patterns!$D$5:$D$31,MATCH($B$5&amp;"|B",Patterns!$A$5:$A$31,0)))+1,1),"-")</f>
        <v>D</v>
      </c>
      <c r="E233" s="18" t="str">
        <f aca="false">IFERROR(MID(INDEX(Patterns!$F$5:$F$31,MATCH($B$5&amp;"|C",Patterns!$A$5:$A$31,0)),MOD($A233-$B$6,INDEX(Patterns!$D$5:$D$31,MATCH($B$5&amp;"|C",Patterns!$A$5:$A$31,0)))+1,1),"-")</f>
        <v>-</v>
      </c>
      <c r="F233" s="18" t="str">
        <f aca="false">IFERROR(MID(INDEX(Patterns!$F$5:$F$31,MATCH($B$5&amp;"|D",Patterns!$A$5:$A$31,0)),MOD($A233-$B$6,INDEX(Patterns!$D$5:$D$31,MATCH($B$5&amp;"|D",Patterns!$A$5:$A$31,0)))+1,1),"-")</f>
        <v>N</v>
      </c>
      <c r="G233" s="18" t="str">
        <f aca="false">TRIM(IF(C233="D","A ","")&amp;IF(D233="D","B ","")&amp;IF(E233="D","C ","")&amp;IF(F233="D","D ",""))</f>
        <v>B</v>
      </c>
      <c r="H233" s="18" t="str">
        <f aca="false">TRIM(IF(C233="E","A ","")&amp;IF(D233="E","B ","")&amp;IF(E233="E","C ","")&amp;IF(F233="E","D ",""))</f>
        <v/>
      </c>
      <c r="I233" s="18" t="str">
        <f aca="false">TRIM(IF(C233="N","A ","")&amp;IF(D233="N","B ","")&amp;IF(E233="N","C ","")&amp;IF(F233="N","D ",""))</f>
        <v>D</v>
      </c>
      <c r="J233" s="18" t="str">
        <f aca="false">IF(AND(COUNTIF(C233:F233,"D")=1,COUNTIF(C233:F233,"N")=1,OR($B$9=12,COUNTIF(C233:F233,"E")=1)),"Covered","Check")</f>
        <v>Covered</v>
      </c>
    </row>
    <row r="234" customFormat="false" ht="15" hidden="false" customHeight="false" outlineLevel="0" collapsed="false">
      <c r="A234" s="16" t="n">
        <f aca="false">A233+1</f>
        <v>46547</v>
      </c>
      <c r="B234" s="17" t="str">
        <f aca="false">TEXT(A234,"ddd")</f>
        <v>Wed</v>
      </c>
      <c r="C234" s="18" t="str">
        <f aca="false">IFERROR(MID(INDEX(Patterns!$F$5:$F$31,MATCH($B$5&amp;"|A",Patterns!$A$5:$A$31,0)),MOD($A234-$B$6,INDEX(Patterns!$D$5:$D$31,MATCH($B$5&amp;"|A",Patterns!$A$5:$A$31,0)))+1,1),"-")</f>
        <v>D</v>
      </c>
      <c r="D234" s="18" t="str">
        <f aca="false">IFERROR(MID(INDEX(Patterns!$F$5:$F$31,MATCH($B$5&amp;"|B",Patterns!$A$5:$A$31,0)),MOD($A234-$B$6,INDEX(Patterns!$D$5:$D$31,MATCH($B$5&amp;"|B",Patterns!$A$5:$A$31,0)))+1,1),"-")</f>
        <v>-</v>
      </c>
      <c r="E234" s="18" t="str">
        <f aca="false">IFERROR(MID(INDEX(Patterns!$F$5:$F$31,MATCH($B$5&amp;"|C",Patterns!$A$5:$A$31,0)),MOD($A234-$B$6,INDEX(Patterns!$D$5:$D$31,MATCH($B$5&amp;"|C",Patterns!$A$5:$A$31,0)))+1,1),"-")</f>
        <v>N</v>
      </c>
      <c r="F234" s="18" t="str">
        <f aca="false">IFERROR(MID(INDEX(Patterns!$F$5:$F$31,MATCH($B$5&amp;"|D",Patterns!$A$5:$A$31,0)),MOD($A234-$B$6,INDEX(Patterns!$D$5:$D$31,MATCH($B$5&amp;"|D",Patterns!$A$5:$A$31,0)))+1,1),"-")</f>
        <v>-</v>
      </c>
      <c r="G234" s="18" t="str">
        <f aca="false">TRIM(IF(C234="D","A ","")&amp;IF(D234="D","B ","")&amp;IF(E234="D","C ","")&amp;IF(F234="D","D ",""))</f>
        <v>A</v>
      </c>
      <c r="H234" s="18" t="str">
        <f aca="false">TRIM(IF(C234="E","A ","")&amp;IF(D234="E","B ","")&amp;IF(E234="E","C ","")&amp;IF(F234="E","D ",""))</f>
        <v/>
      </c>
      <c r="I234" s="18" t="str">
        <f aca="false">TRIM(IF(C234="N","A ","")&amp;IF(D234="N","B ","")&amp;IF(E234="N","C ","")&amp;IF(F234="N","D ",""))</f>
        <v>C</v>
      </c>
      <c r="J234" s="18" t="str">
        <f aca="false">IF(AND(COUNTIF(C234:F234,"D")=1,COUNTIF(C234:F234,"N")=1,OR($B$9=12,COUNTIF(C234:F234,"E")=1)),"Covered","Check")</f>
        <v>Covered</v>
      </c>
    </row>
    <row r="235" customFormat="false" ht="15" hidden="false" customHeight="false" outlineLevel="0" collapsed="false">
      <c r="A235" s="16" t="n">
        <f aca="false">A234+1</f>
        <v>46548</v>
      </c>
      <c r="B235" s="17" t="str">
        <f aca="false">TEXT(A235,"ddd")</f>
        <v>Thu</v>
      </c>
      <c r="C235" s="18" t="str">
        <f aca="false">IFERROR(MID(INDEX(Patterns!$F$5:$F$31,MATCH($B$5&amp;"|A",Patterns!$A$5:$A$31,0)),MOD($A235-$B$6,INDEX(Patterns!$D$5:$D$31,MATCH($B$5&amp;"|A",Patterns!$A$5:$A$31,0)))+1,1),"-")</f>
        <v>D</v>
      </c>
      <c r="D235" s="18" t="str">
        <f aca="false">IFERROR(MID(INDEX(Patterns!$F$5:$F$31,MATCH($B$5&amp;"|B",Patterns!$A$5:$A$31,0)),MOD($A235-$B$6,INDEX(Patterns!$D$5:$D$31,MATCH($B$5&amp;"|B",Patterns!$A$5:$A$31,0)))+1,1),"-")</f>
        <v>-</v>
      </c>
      <c r="E235" s="18" t="str">
        <f aca="false">IFERROR(MID(INDEX(Patterns!$F$5:$F$31,MATCH($B$5&amp;"|C",Patterns!$A$5:$A$31,0)),MOD($A235-$B$6,INDEX(Patterns!$D$5:$D$31,MATCH($B$5&amp;"|C",Patterns!$A$5:$A$31,0)))+1,1),"-")</f>
        <v>N</v>
      </c>
      <c r="F235" s="18" t="str">
        <f aca="false">IFERROR(MID(INDEX(Patterns!$F$5:$F$31,MATCH($B$5&amp;"|D",Patterns!$A$5:$A$31,0)),MOD($A235-$B$6,INDEX(Patterns!$D$5:$D$31,MATCH($B$5&amp;"|D",Patterns!$A$5:$A$31,0)))+1,1),"-")</f>
        <v>-</v>
      </c>
      <c r="G235" s="18" t="str">
        <f aca="false">TRIM(IF(C235="D","A ","")&amp;IF(D235="D","B ","")&amp;IF(E235="D","C ","")&amp;IF(F235="D","D ",""))</f>
        <v>A</v>
      </c>
      <c r="H235" s="18" t="str">
        <f aca="false">TRIM(IF(C235="E","A ","")&amp;IF(D235="E","B ","")&amp;IF(E235="E","C ","")&amp;IF(F235="E","D ",""))</f>
        <v/>
      </c>
      <c r="I235" s="18" t="str">
        <f aca="false">TRIM(IF(C235="N","A ","")&amp;IF(D235="N","B ","")&amp;IF(E235="N","C ","")&amp;IF(F235="N","D ",""))</f>
        <v>C</v>
      </c>
      <c r="J235" s="18" t="str">
        <f aca="false">IF(AND(COUNTIF(C235:F235,"D")=1,COUNTIF(C235:F235,"N")=1,OR($B$9=12,COUNTIF(C235:F235,"E")=1)),"Covered","Check")</f>
        <v>Covered</v>
      </c>
    </row>
    <row r="236" customFormat="false" ht="15" hidden="false" customHeight="false" outlineLevel="0" collapsed="false">
      <c r="A236" s="16" t="n">
        <f aca="false">A235+1</f>
        <v>46549</v>
      </c>
      <c r="B236" s="17" t="str">
        <f aca="false">TEXT(A236,"ddd")</f>
        <v>Fri</v>
      </c>
      <c r="C236" s="18" t="str">
        <f aca="false">IFERROR(MID(INDEX(Patterns!$F$5:$F$31,MATCH($B$5&amp;"|A",Patterns!$A$5:$A$31,0)),MOD($A236-$B$6,INDEX(Patterns!$D$5:$D$31,MATCH($B$5&amp;"|A",Patterns!$A$5:$A$31,0)))+1,1),"-")</f>
        <v>-</v>
      </c>
      <c r="D236" s="18" t="str">
        <f aca="false">IFERROR(MID(INDEX(Patterns!$F$5:$F$31,MATCH($B$5&amp;"|B",Patterns!$A$5:$A$31,0)),MOD($A236-$B$6,INDEX(Patterns!$D$5:$D$31,MATCH($B$5&amp;"|B",Patterns!$A$5:$A$31,0)))+1,1),"-")</f>
        <v>D</v>
      </c>
      <c r="E236" s="18" t="str">
        <f aca="false">IFERROR(MID(INDEX(Patterns!$F$5:$F$31,MATCH($B$5&amp;"|C",Patterns!$A$5:$A$31,0)),MOD($A236-$B$6,INDEX(Patterns!$D$5:$D$31,MATCH($B$5&amp;"|C",Patterns!$A$5:$A$31,0)))+1,1),"-")</f>
        <v>-</v>
      </c>
      <c r="F236" s="18" t="str">
        <f aca="false">IFERROR(MID(INDEX(Patterns!$F$5:$F$31,MATCH($B$5&amp;"|D",Patterns!$A$5:$A$31,0)),MOD($A236-$B$6,INDEX(Patterns!$D$5:$D$31,MATCH($B$5&amp;"|D",Patterns!$A$5:$A$31,0)))+1,1),"-")</f>
        <v>N</v>
      </c>
      <c r="G236" s="18" t="str">
        <f aca="false">TRIM(IF(C236="D","A ","")&amp;IF(D236="D","B ","")&amp;IF(E236="D","C ","")&amp;IF(F236="D","D ",""))</f>
        <v>B</v>
      </c>
      <c r="H236" s="18" t="str">
        <f aca="false">TRIM(IF(C236="E","A ","")&amp;IF(D236="E","B ","")&amp;IF(E236="E","C ","")&amp;IF(F236="E","D ",""))</f>
        <v/>
      </c>
      <c r="I236" s="18" t="str">
        <f aca="false">TRIM(IF(C236="N","A ","")&amp;IF(D236="N","B ","")&amp;IF(E236="N","C ","")&amp;IF(F236="N","D ",""))</f>
        <v>D</v>
      </c>
      <c r="J236" s="18" t="str">
        <f aca="false">IF(AND(COUNTIF(C236:F236,"D")=1,COUNTIF(C236:F236,"N")=1,OR($B$9=12,COUNTIF(C236:F236,"E")=1)),"Covered","Check")</f>
        <v>Covered</v>
      </c>
    </row>
    <row r="237" customFormat="false" ht="15" hidden="false" customHeight="false" outlineLevel="0" collapsed="false">
      <c r="A237" s="16" t="n">
        <f aca="false">A236+1</f>
        <v>46550</v>
      </c>
      <c r="B237" s="17" t="str">
        <f aca="false">TEXT(A237,"ddd")</f>
        <v>Sat</v>
      </c>
      <c r="C237" s="18" t="str">
        <f aca="false">IFERROR(MID(INDEX(Patterns!$F$5:$F$31,MATCH($B$5&amp;"|A",Patterns!$A$5:$A$31,0)),MOD($A237-$B$6,INDEX(Patterns!$D$5:$D$31,MATCH($B$5&amp;"|A",Patterns!$A$5:$A$31,0)))+1,1),"-")</f>
        <v>-</v>
      </c>
      <c r="D237" s="18" t="str">
        <f aca="false">IFERROR(MID(INDEX(Patterns!$F$5:$F$31,MATCH($B$5&amp;"|B",Patterns!$A$5:$A$31,0)),MOD($A237-$B$6,INDEX(Patterns!$D$5:$D$31,MATCH($B$5&amp;"|B",Patterns!$A$5:$A$31,0)))+1,1),"-")</f>
        <v>D</v>
      </c>
      <c r="E237" s="18" t="str">
        <f aca="false">IFERROR(MID(INDEX(Patterns!$F$5:$F$31,MATCH($B$5&amp;"|C",Patterns!$A$5:$A$31,0)),MOD($A237-$B$6,INDEX(Patterns!$D$5:$D$31,MATCH($B$5&amp;"|C",Patterns!$A$5:$A$31,0)))+1,1),"-")</f>
        <v>-</v>
      </c>
      <c r="F237" s="18" t="str">
        <f aca="false">IFERROR(MID(INDEX(Patterns!$F$5:$F$31,MATCH($B$5&amp;"|D",Patterns!$A$5:$A$31,0)),MOD($A237-$B$6,INDEX(Patterns!$D$5:$D$31,MATCH($B$5&amp;"|D",Patterns!$A$5:$A$31,0)))+1,1),"-")</f>
        <v>N</v>
      </c>
      <c r="G237" s="18" t="str">
        <f aca="false">TRIM(IF(C237="D","A ","")&amp;IF(D237="D","B ","")&amp;IF(E237="D","C ","")&amp;IF(F237="D","D ",""))</f>
        <v>B</v>
      </c>
      <c r="H237" s="18" t="str">
        <f aca="false">TRIM(IF(C237="E","A ","")&amp;IF(D237="E","B ","")&amp;IF(E237="E","C ","")&amp;IF(F237="E","D ",""))</f>
        <v/>
      </c>
      <c r="I237" s="18" t="str">
        <f aca="false">TRIM(IF(C237="N","A ","")&amp;IF(D237="N","B ","")&amp;IF(E237="N","C ","")&amp;IF(F237="N","D ",""))</f>
        <v>D</v>
      </c>
      <c r="J237" s="18" t="str">
        <f aca="false">IF(AND(COUNTIF(C237:F237,"D")=1,COUNTIF(C237:F237,"N")=1,OR($B$9=12,COUNTIF(C237:F237,"E")=1)),"Covered","Check")</f>
        <v>Covered</v>
      </c>
    </row>
    <row r="238" customFormat="false" ht="15" hidden="false" customHeight="false" outlineLevel="0" collapsed="false">
      <c r="A238" s="16" t="n">
        <f aca="false">A237+1</f>
        <v>46551</v>
      </c>
      <c r="B238" s="17" t="str">
        <f aca="false">TEXT(A238,"ddd")</f>
        <v>Sun</v>
      </c>
      <c r="C238" s="18" t="str">
        <f aca="false">IFERROR(MID(INDEX(Patterns!$F$5:$F$31,MATCH($B$5&amp;"|A",Patterns!$A$5:$A$31,0)),MOD($A238-$B$6,INDEX(Patterns!$D$5:$D$31,MATCH($B$5&amp;"|A",Patterns!$A$5:$A$31,0)))+1,1),"-")</f>
        <v>-</v>
      </c>
      <c r="D238" s="18" t="str">
        <f aca="false">IFERROR(MID(INDEX(Patterns!$F$5:$F$31,MATCH($B$5&amp;"|B",Patterns!$A$5:$A$31,0)),MOD($A238-$B$6,INDEX(Patterns!$D$5:$D$31,MATCH($B$5&amp;"|B",Patterns!$A$5:$A$31,0)))+1,1),"-")</f>
        <v>D</v>
      </c>
      <c r="E238" s="18" t="str">
        <f aca="false">IFERROR(MID(INDEX(Patterns!$F$5:$F$31,MATCH($B$5&amp;"|C",Patterns!$A$5:$A$31,0)),MOD($A238-$B$6,INDEX(Patterns!$D$5:$D$31,MATCH($B$5&amp;"|C",Patterns!$A$5:$A$31,0)))+1,1),"-")</f>
        <v>-</v>
      </c>
      <c r="F238" s="18" t="str">
        <f aca="false">IFERROR(MID(INDEX(Patterns!$F$5:$F$31,MATCH($B$5&amp;"|D",Patterns!$A$5:$A$31,0)),MOD($A238-$B$6,INDEX(Patterns!$D$5:$D$31,MATCH($B$5&amp;"|D",Patterns!$A$5:$A$31,0)))+1,1),"-")</f>
        <v>N</v>
      </c>
      <c r="G238" s="18" t="str">
        <f aca="false">TRIM(IF(C238="D","A ","")&amp;IF(D238="D","B ","")&amp;IF(E238="D","C ","")&amp;IF(F238="D","D ",""))</f>
        <v>B</v>
      </c>
      <c r="H238" s="18" t="str">
        <f aca="false">TRIM(IF(C238="E","A ","")&amp;IF(D238="E","B ","")&amp;IF(E238="E","C ","")&amp;IF(F238="E","D ",""))</f>
        <v/>
      </c>
      <c r="I238" s="18" t="str">
        <f aca="false">TRIM(IF(C238="N","A ","")&amp;IF(D238="N","B ","")&amp;IF(E238="N","C ","")&amp;IF(F238="N","D ",""))</f>
        <v>D</v>
      </c>
      <c r="J238" s="18" t="str">
        <f aca="false">IF(AND(COUNTIF(C238:F238,"D")=1,COUNTIF(C238:F238,"N")=1,OR($B$9=12,COUNTIF(C238:F238,"E")=1)),"Covered","Check")</f>
        <v>Covered</v>
      </c>
    </row>
    <row r="239" customFormat="false" ht="15" hidden="false" customHeight="false" outlineLevel="0" collapsed="false">
      <c r="A239" s="16" t="n">
        <f aca="false">A238+1</f>
        <v>46552</v>
      </c>
      <c r="B239" s="17" t="str">
        <f aca="false">TEXT(A239,"ddd")</f>
        <v>Mon</v>
      </c>
      <c r="C239" s="18" t="str">
        <f aca="false">IFERROR(MID(INDEX(Patterns!$F$5:$F$31,MATCH($B$5&amp;"|A",Patterns!$A$5:$A$31,0)),MOD($A239-$B$6,INDEX(Patterns!$D$5:$D$31,MATCH($B$5&amp;"|A",Patterns!$A$5:$A$31,0)))+1,1),"-")</f>
        <v>D</v>
      </c>
      <c r="D239" s="18" t="str">
        <f aca="false">IFERROR(MID(INDEX(Patterns!$F$5:$F$31,MATCH($B$5&amp;"|B",Patterns!$A$5:$A$31,0)),MOD($A239-$B$6,INDEX(Patterns!$D$5:$D$31,MATCH($B$5&amp;"|B",Patterns!$A$5:$A$31,0)))+1,1),"-")</f>
        <v>-</v>
      </c>
      <c r="E239" s="18" t="str">
        <f aca="false">IFERROR(MID(INDEX(Patterns!$F$5:$F$31,MATCH($B$5&amp;"|C",Patterns!$A$5:$A$31,0)),MOD($A239-$B$6,INDEX(Patterns!$D$5:$D$31,MATCH($B$5&amp;"|C",Patterns!$A$5:$A$31,0)))+1,1),"-")</f>
        <v>N</v>
      </c>
      <c r="F239" s="18" t="str">
        <f aca="false">IFERROR(MID(INDEX(Patterns!$F$5:$F$31,MATCH($B$5&amp;"|D",Patterns!$A$5:$A$31,0)),MOD($A239-$B$6,INDEX(Patterns!$D$5:$D$31,MATCH($B$5&amp;"|D",Patterns!$A$5:$A$31,0)))+1,1),"-")</f>
        <v>-</v>
      </c>
      <c r="G239" s="18" t="str">
        <f aca="false">TRIM(IF(C239="D","A ","")&amp;IF(D239="D","B ","")&amp;IF(E239="D","C ","")&amp;IF(F239="D","D ",""))</f>
        <v>A</v>
      </c>
      <c r="H239" s="18" t="str">
        <f aca="false">TRIM(IF(C239="E","A ","")&amp;IF(D239="E","B ","")&amp;IF(E239="E","C ","")&amp;IF(F239="E","D ",""))</f>
        <v/>
      </c>
      <c r="I239" s="18" t="str">
        <f aca="false">TRIM(IF(C239="N","A ","")&amp;IF(D239="N","B ","")&amp;IF(E239="N","C ","")&amp;IF(F239="N","D ",""))</f>
        <v>C</v>
      </c>
      <c r="J239" s="18" t="str">
        <f aca="false">IF(AND(COUNTIF(C239:F239,"D")=1,COUNTIF(C239:F239,"N")=1,OR($B$9=12,COUNTIF(C239:F239,"E")=1)),"Covered","Check")</f>
        <v>Covered</v>
      </c>
    </row>
    <row r="240" customFormat="false" ht="15" hidden="false" customHeight="false" outlineLevel="0" collapsed="false">
      <c r="A240" s="16" t="n">
        <f aca="false">A239+1</f>
        <v>46553</v>
      </c>
      <c r="B240" s="17" t="str">
        <f aca="false">TEXT(A240,"ddd")</f>
        <v>Tue</v>
      </c>
      <c r="C240" s="18" t="str">
        <f aca="false">IFERROR(MID(INDEX(Patterns!$F$5:$F$31,MATCH($B$5&amp;"|A",Patterns!$A$5:$A$31,0)),MOD($A240-$B$6,INDEX(Patterns!$D$5:$D$31,MATCH($B$5&amp;"|A",Patterns!$A$5:$A$31,0)))+1,1),"-")</f>
        <v>D</v>
      </c>
      <c r="D240" s="18" t="str">
        <f aca="false">IFERROR(MID(INDEX(Patterns!$F$5:$F$31,MATCH($B$5&amp;"|B",Patterns!$A$5:$A$31,0)),MOD($A240-$B$6,INDEX(Patterns!$D$5:$D$31,MATCH($B$5&amp;"|B",Patterns!$A$5:$A$31,0)))+1,1),"-")</f>
        <v>-</v>
      </c>
      <c r="E240" s="18" t="str">
        <f aca="false">IFERROR(MID(INDEX(Patterns!$F$5:$F$31,MATCH($B$5&amp;"|C",Patterns!$A$5:$A$31,0)),MOD($A240-$B$6,INDEX(Patterns!$D$5:$D$31,MATCH($B$5&amp;"|C",Patterns!$A$5:$A$31,0)))+1,1),"-")</f>
        <v>N</v>
      </c>
      <c r="F240" s="18" t="str">
        <f aca="false">IFERROR(MID(INDEX(Patterns!$F$5:$F$31,MATCH($B$5&amp;"|D",Patterns!$A$5:$A$31,0)),MOD($A240-$B$6,INDEX(Patterns!$D$5:$D$31,MATCH($B$5&amp;"|D",Patterns!$A$5:$A$31,0)))+1,1),"-")</f>
        <v>-</v>
      </c>
      <c r="G240" s="18" t="str">
        <f aca="false">TRIM(IF(C240="D","A ","")&amp;IF(D240="D","B ","")&amp;IF(E240="D","C ","")&amp;IF(F240="D","D ",""))</f>
        <v>A</v>
      </c>
      <c r="H240" s="18" t="str">
        <f aca="false">TRIM(IF(C240="E","A ","")&amp;IF(D240="E","B ","")&amp;IF(E240="E","C ","")&amp;IF(F240="E","D ",""))</f>
        <v/>
      </c>
      <c r="I240" s="18" t="str">
        <f aca="false">TRIM(IF(C240="N","A ","")&amp;IF(D240="N","B ","")&amp;IF(E240="N","C ","")&amp;IF(F240="N","D ",""))</f>
        <v>C</v>
      </c>
      <c r="J240" s="18" t="str">
        <f aca="false">IF(AND(COUNTIF(C240:F240,"D")=1,COUNTIF(C240:F240,"N")=1,OR($B$9=12,COUNTIF(C240:F240,"E")=1)),"Covered","Check")</f>
        <v>Covered</v>
      </c>
    </row>
    <row r="241" customFormat="false" ht="15" hidden="false" customHeight="false" outlineLevel="0" collapsed="false">
      <c r="A241" s="16" t="n">
        <f aca="false">A240+1</f>
        <v>46554</v>
      </c>
      <c r="B241" s="17" t="str">
        <f aca="false">TEXT(A241,"ddd")</f>
        <v>Wed</v>
      </c>
      <c r="C241" s="18" t="str">
        <f aca="false">IFERROR(MID(INDEX(Patterns!$F$5:$F$31,MATCH($B$5&amp;"|A",Patterns!$A$5:$A$31,0)),MOD($A241-$B$6,INDEX(Patterns!$D$5:$D$31,MATCH($B$5&amp;"|A",Patterns!$A$5:$A$31,0)))+1,1),"-")</f>
        <v>-</v>
      </c>
      <c r="D241" s="18" t="str">
        <f aca="false">IFERROR(MID(INDEX(Patterns!$F$5:$F$31,MATCH($B$5&amp;"|B",Patterns!$A$5:$A$31,0)),MOD($A241-$B$6,INDEX(Patterns!$D$5:$D$31,MATCH($B$5&amp;"|B",Patterns!$A$5:$A$31,0)))+1,1),"-")</f>
        <v>D</v>
      </c>
      <c r="E241" s="18" t="str">
        <f aca="false">IFERROR(MID(INDEX(Patterns!$F$5:$F$31,MATCH($B$5&amp;"|C",Patterns!$A$5:$A$31,0)),MOD($A241-$B$6,INDEX(Patterns!$D$5:$D$31,MATCH($B$5&amp;"|C",Patterns!$A$5:$A$31,0)))+1,1),"-")</f>
        <v>-</v>
      </c>
      <c r="F241" s="18" t="str">
        <f aca="false">IFERROR(MID(INDEX(Patterns!$F$5:$F$31,MATCH($B$5&amp;"|D",Patterns!$A$5:$A$31,0)),MOD($A241-$B$6,INDEX(Patterns!$D$5:$D$31,MATCH($B$5&amp;"|D",Patterns!$A$5:$A$31,0)))+1,1),"-")</f>
        <v>N</v>
      </c>
      <c r="G241" s="18" t="str">
        <f aca="false">TRIM(IF(C241="D","A ","")&amp;IF(D241="D","B ","")&amp;IF(E241="D","C ","")&amp;IF(F241="D","D ",""))</f>
        <v>B</v>
      </c>
      <c r="H241" s="18" t="str">
        <f aca="false">TRIM(IF(C241="E","A ","")&amp;IF(D241="E","B ","")&amp;IF(E241="E","C ","")&amp;IF(F241="E","D ",""))</f>
        <v/>
      </c>
      <c r="I241" s="18" t="str">
        <f aca="false">TRIM(IF(C241="N","A ","")&amp;IF(D241="N","B ","")&amp;IF(E241="N","C ","")&amp;IF(F241="N","D ",""))</f>
        <v>D</v>
      </c>
      <c r="J241" s="18" t="str">
        <f aca="false">IF(AND(COUNTIF(C241:F241,"D")=1,COUNTIF(C241:F241,"N")=1,OR($B$9=12,COUNTIF(C241:F241,"E")=1)),"Covered","Check")</f>
        <v>Covered</v>
      </c>
    </row>
    <row r="242" customFormat="false" ht="15" hidden="false" customHeight="false" outlineLevel="0" collapsed="false">
      <c r="A242" s="16" t="n">
        <f aca="false">A241+1</f>
        <v>46555</v>
      </c>
      <c r="B242" s="17" t="str">
        <f aca="false">TEXT(A242,"ddd")</f>
        <v>Thu</v>
      </c>
      <c r="C242" s="18" t="str">
        <f aca="false">IFERROR(MID(INDEX(Patterns!$F$5:$F$31,MATCH($B$5&amp;"|A",Patterns!$A$5:$A$31,0)),MOD($A242-$B$6,INDEX(Patterns!$D$5:$D$31,MATCH($B$5&amp;"|A",Patterns!$A$5:$A$31,0)))+1,1),"-")</f>
        <v>-</v>
      </c>
      <c r="D242" s="18" t="str">
        <f aca="false">IFERROR(MID(INDEX(Patterns!$F$5:$F$31,MATCH($B$5&amp;"|B",Patterns!$A$5:$A$31,0)),MOD($A242-$B$6,INDEX(Patterns!$D$5:$D$31,MATCH($B$5&amp;"|B",Patterns!$A$5:$A$31,0)))+1,1),"-")</f>
        <v>D</v>
      </c>
      <c r="E242" s="18" t="str">
        <f aca="false">IFERROR(MID(INDEX(Patterns!$F$5:$F$31,MATCH($B$5&amp;"|C",Patterns!$A$5:$A$31,0)),MOD($A242-$B$6,INDEX(Patterns!$D$5:$D$31,MATCH($B$5&amp;"|C",Patterns!$A$5:$A$31,0)))+1,1),"-")</f>
        <v>-</v>
      </c>
      <c r="F242" s="18" t="str">
        <f aca="false">IFERROR(MID(INDEX(Patterns!$F$5:$F$31,MATCH($B$5&amp;"|D",Patterns!$A$5:$A$31,0)),MOD($A242-$B$6,INDEX(Patterns!$D$5:$D$31,MATCH($B$5&amp;"|D",Patterns!$A$5:$A$31,0)))+1,1),"-")</f>
        <v>N</v>
      </c>
      <c r="G242" s="18" t="str">
        <f aca="false">TRIM(IF(C242="D","A ","")&amp;IF(D242="D","B ","")&amp;IF(E242="D","C ","")&amp;IF(F242="D","D ",""))</f>
        <v>B</v>
      </c>
      <c r="H242" s="18" t="str">
        <f aca="false">TRIM(IF(C242="E","A ","")&amp;IF(D242="E","B ","")&amp;IF(E242="E","C ","")&amp;IF(F242="E","D ",""))</f>
        <v/>
      </c>
      <c r="I242" s="18" t="str">
        <f aca="false">TRIM(IF(C242="N","A ","")&amp;IF(D242="N","B ","")&amp;IF(E242="N","C ","")&amp;IF(F242="N","D ",""))</f>
        <v>D</v>
      </c>
      <c r="J242" s="18" t="str">
        <f aca="false">IF(AND(COUNTIF(C242:F242,"D")=1,COUNTIF(C242:F242,"N")=1,OR($B$9=12,COUNTIF(C242:F242,"E")=1)),"Covered","Check")</f>
        <v>Covered</v>
      </c>
    </row>
    <row r="243" customFormat="false" ht="15" hidden="false" customHeight="false" outlineLevel="0" collapsed="false">
      <c r="A243" s="16" t="n">
        <f aca="false">A242+1</f>
        <v>46556</v>
      </c>
      <c r="B243" s="17" t="str">
        <f aca="false">TEXT(A243,"ddd")</f>
        <v>Fri</v>
      </c>
      <c r="C243" s="18" t="str">
        <f aca="false">IFERROR(MID(INDEX(Patterns!$F$5:$F$31,MATCH($B$5&amp;"|A",Patterns!$A$5:$A$31,0)),MOD($A243-$B$6,INDEX(Patterns!$D$5:$D$31,MATCH($B$5&amp;"|A",Patterns!$A$5:$A$31,0)))+1,1),"-")</f>
        <v>D</v>
      </c>
      <c r="D243" s="18" t="str">
        <f aca="false">IFERROR(MID(INDEX(Patterns!$F$5:$F$31,MATCH($B$5&amp;"|B",Patterns!$A$5:$A$31,0)),MOD($A243-$B$6,INDEX(Patterns!$D$5:$D$31,MATCH($B$5&amp;"|B",Patterns!$A$5:$A$31,0)))+1,1),"-")</f>
        <v>-</v>
      </c>
      <c r="E243" s="18" t="str">
        <f aca="false">IFERROR(MID(INDEX(Patterns!$F$5:$F$31,MATCH($B$5&amp;"|C",Patterns!$A$5:$A$31,0)),MOD($A243-$B$6,INDEX(Patterns!$D$5:$D$31,MATCH($B$5&amp;"|C",Patterns!$A$5:$A$31,0)))+1,1),"-")</f>
        <v>N</v>
      </c>
      <c r="F243" s="18" t="str">
        <f aca="false">IFERROR(MID(INDEX(Patterns!$F$5:$F$31,MATCH($B$5&amp;"|D",Patterns!$A$5:$A$31,0)),MOD($A243-$B$6,INDEX(Patterns!$D$5:$D$31,MATCH($B$5&amp;"|D",Patterns!$A$5:$A$31,0)))+1,1),"-")</f>
        <v>-</v>
      </c>
      <c r="G243" s="18" t="str">
        <f aca="false">TRIM(IF(C243="D","A ","")&amp;IF(D243="D","B ","")&amp;IF(E243="D","C ","")&amp;IF(F243="D","D ",""))</f>
        <v>A</v>
      </c>
      <c r="H243" s="18" t="str">
        <f aca="false">TRIM(IF(C243="E","A ","")&amp;IF(D243="E","B ","")&amp;IF(E243="E","C ","")&amp;IF(F243="E","D ",""))</f>
        <v/>
      </c>
      <c r="I243" s="18" t="str">
        <f aca="false">TRIM(IF(C243="N","A ","")&amp;IF(D243="N","B ","")&amp;IF(E243="N","C ","")&amp;IF(F243="N","D ",""))</f>
        <v>C</v>
      </c>
      <c r="J243" s="18" t="str">
        <f aca="false">IF(AND(COUNTIF(C243:F243,"D")=1,COUNTIF(C243:F243,"N")=1,OR($B$9=12,COUNTIF(C243:F243,"E")=1)),"Covered","Check")</f>
        <v>Covered</v>
      </c>
    </row>
    <row r="244" customFormat="false" ht="15" hidden="false" customHeight="false" outlineLevel="0" collapsed="false">
      <c r="A244" s="16" t="n">
        <f aca="false">A243+1</f>
        <v>46557</v>
      </c>
      <c r="B244" s="17" t="str">
        <f aca="false">TEXT(A244,"ddd")</f>
        <v>Sat</v>
      </c>
      <c r="C244" s="18" t="str">
        <f aca="false">IFERROR(MID(INDEX(Patterns!$F$5:$F$31,MATCH($B$5&amp;"|A",Patterns!$A$5:$A$31,0)),MOD($A244-$B$6,INDEX(Patterns!$D$5:$D$31,MATCH($B$5&amp;"|A",Patterns!$A$5:$A$31,0)))+1,1),"-")</f>
        <v>D</v>
      </c>
      <c r="D244" s="18" t="str">
        <f aca="false">IFERROR(MID(INDEX(Patterns!$F$5:$F$31,MATCH($B$5&amp;"|B",Patterns!$A$5:$A$31,0)),MOD($A244-$B$6,INDEX(Patterns!$D$5:$D$31,MATCH($B$5&amp;"|B",Patterns!$A$5:$A$31,0)))+1,1),"-")</f>
        <v>-</v>
      </c>
      <c r="E244" s="18" t="str">
        <f aca="false">IFERROR(MID(INDEX(Patterns!$F$5:$F$31,MATCH($B$5&amp;"|C",Patterns!$A$5:$A$31,0)),MOD($A244-$B$6,INDEX(Patterns!$D$5:$D$31,MATCH($B$5&amp;"|C",Patterns!$A$5:$A$31,0)))+1,1),"-")</f>
        <v>N</v>
      </c>
      <c r="F244" s="18" t="str">
        <f aca="false">IFERROR(MID(INDEX(Patterns!$F$5:$F$31,MATCH($B$5&amp;"|D",Patterns!$A$5:$A$31,0)),MOD($A244-$B$6,INDEX(Patterns!$D$5:$D$31,MATCH($B$5&amp;"|D",Patterns!$A$5:$A$31,0)))+1,1),"-")</f>
        <v>-</v>
      </c>
      <c r="G244" s="18" t="str">
        <f aca="false">TRIM(IF(C244="D","A ","")&amp;IF(D244="D","B ","")&amp;IF(E244="D","C ","")&amp;IF(F244="D","D ",""))</f>
        <v>A</v>
      </c>
      <c r="H244" s="18" t="str">
        <f aca="false">TRIM(IF(C244="E","A ","")&amp;IF(D244="E","B ","")&amp;IF(E244="E","C ","")&amp;IF(F244="E","D ",""))</f>
        <v/>
      </c>
      <c r="I244" s="18" t="str">
        <f aca="false">TRIM(IF(C244="N","A ","")&amp;IF(D244="N","B ","")&amp;IF(E244="N","C ","")&amp;IF(F244="N","D ",""))</f>
        <v>C</v>
      </c>
      <c r="J244" s="18" t="str">
        <f aca="false">IF(AND(COUNTIF(C244:F244,"D")=1,COUNTIF(C244:F244,"N")=1,OR($B$9=12,COUNTIF(C244:F244,"E")=1)),"Covered","Check")</f>
        <v>Covered</v>
      </c>
    </row>
    <row r="245" customFormat="false" ht="15" hidden="false" customHeight="false" outlineLevel="0" collapsed="false">
      <c r="A245" s="16" t="n">
        <f aca="false">A244+1</f>
        <v>46558</v>
      </c>
      <c r="B245" s="17" t="str">
        <f aca="false">TEXT(A245,"ddd")</f>
        <v>Sun</v>
      </c>
      <c r="C245" s="18" t="str">
        <f aca="false">IFERROR(MID(INDEX(Patterns!$F$5:$F$31,MATCH($B$5&amp;"|A",Patterns!$A$5:$A$31,0)),MOD($A245-$B$6,INDEX(Patterns!$D$5:$D$31,MATCH($B$5&amp;"|A",Patterns!$A$5:$A$31,0)))+1,1),"-")</f>
        <v>D</v>
      </c>
      <c r="D245" s="18" t="str">
        <f aca="false">IFERROR(MID(INDEX(Patterns!$F$5:$F$31,MATCH($B$5&amp;"|B",Patterns!$A$5:$A$31,0)),MOD($A245-$B$6,INDEX(Patterns!$D$5:$D$31,MATCH($B$5&amp;"|B",Patterns!$A$5:$A$31,0)))+1,1),"-")</f>
        <v>-</v>
      </c>
      <c r="E245" s="18" t="str">
        <f aca="false">IFERROR(MID(INDEX(Patterns!$F$5:$F$31,MATCH($B$5&amp;"|C",Patterns!$A$5:$A$31,0)),MOD($A245-$B$6,INDEX(Patterns!$D$5:$D$31,MATCH($B$5&amp;"|C",Patterns!$A$5:$A$31,0)))+1,1),"-")</f>
        <v>N</v>
      </c>
      <c r="F245" s="18" t="str">
        <f aca="false">IFERROR(MID(INDEX(Patterns!$F$5:$F$31,MATCH($B$5&amp;"|D",Patterns!$A$5:$A$31,0)),MOD($A245-$B$6,INDEX(Patterns!$D$5:$D$31,MATCH($B$5&amp;"|D",Patterns!$A$5:$A$31,0)))+1,1),"-")</f>
        <v>-</v>
      </c>
      <c r="G245" s="18" t="str">
        <f aca="false">TRIM(IF(C245="D","A ","")&amp;IF(D245="D","B ","")&amp;IF(E245="D","C ","")&amp;IF(F245="D","D ",""))</f>
        <v>A</v>
      </c>
      <c r="H245" s="18" t="str">
        <f aca="false">TRIM(IF(C245="E","A ","")&amp;IF(D245="E","B ","")&amp;IF(E245="E","C ","")&amp;IF(F245="E","D ",""))</f>
        <v/>
      </c>
      <c r="I245" s="18" t="str">
        <f aca="false">TRIM(IF(C245="N","A ","")&amp;IF(D245="N","B ","")&amp;IF(E245="N","C ","")&amp;IF(F245="N","D ",""))</f>
        <v>C</v>
      </c>
      <c r="J245" s="18" t="str">
        <f aca="false">IF(AND(COUNTIF(C245:F245,"D")=1,COUNTIF(C245:F245,"N")=1,OR($B$9=12,COUNTIF(C245:F245,"E")=1)),"Covered","Check")</f>
        <v>Covered</v>
      </c>
    </row>
    <row r="246" customFormat="false" ht="15" hidden="false" customHeight="false" outlineLevel="0" collapsed="false">
      <c r="A246" s="16" t="n">
        <f aca="false">A245+1</f>
        <v>46559</v>
      </c>
      <c r="B246" s="17" t="str">
        <f aca="false">TEXT(A246,"ddd")</f>
        <v>Mon</v>
      </c>
      <c r="C246" s="18" t="str">
        <f aca="false">IFERROR(MID(INDEX(Patterns!$F$5:$F$31,MATCH($B$5&amp;"|A",Patterns!$A$5:$A$31,0)),MOD($A246-$B$6,INDEX(Patterns!$D$5:$D$31,MATCH($B$5&amp;"|A",Patterns!$A$5:$A$31,0)))+1,1),"-")</f>
        <v>-</v>
      </c>
      <c r="D246" s="18" t="str">
        <f aca="false">IFERROR(MID(INDEX(Patterns!$F$5:$F$31,MATCH($B$5&amp;"|B",Patterns!$A$5:$A$31,0)),MOD($A246-$B$6,INDEX(Patterns!$D$5:$D$31,MATCH($B$5&amp;"|B",Patterns!$A$5:$A$31,0)))+1,1),"-")</f>
        <v>D</v>
      </c>
      <c r="E246" s="18" t="str">
        <f aca="false">IFERROR(MID(INDEX(Patterns!$F$5:$F$31,MATCH($B$5&amp;"|C",Patterns!$A$5:$A$31,0)),MOD($A246-$B$6,INDEX(Patterns!$D$5:$D$31,MATCH($B$5&amp;"|C",Patterns!$A$5:$A$31,0)))+1,1),"-")</f>
        <v>-</v>
      </c>
      <c r="F246" s="18" t="str">
        <f aca="false">IFERROR(MID(INDEX(Patterns!$F$5:$F$31,MATCH($B$5&amp;"|D",Patterns!$A$5:$A$31,0)),MOD($A246-$B$6,INDEX(Patterns!$D$5:$D$31,MATCH($B$5&amp;"|D",Patterns!$A$5:$A$31,0)))+1,1),"-")</f>
        <v>N</v>
      </c>
      <c r="G246" s="18" t="str">
        <f aca="false">TRIM(IF(C246="D","A ","")&amp;IF(D246="D","B ","")&amp;IF(E246="D","C ","")&amp;IF(F246="D","D ",""))</f>
        <v>B</v>
      </c>
      <c r="H246" s="18" t="str">
        <f aca="false">TRIM(IF(C246="E","A ","")&amp;IF(D246="E","B ","")&amp;IF(E246="E","C ","")&amp;IF(F246="E","D ",""))</f>
        <v/>
      </c>
      <c r="I246" s="18" t="str">
        <f aca="false">TRIM(IF(C246="N","A ","")&amp;IF(D246="N","B ","")&amp;IF(E246="N","C ","")&amp;IF(F246="N","D ",""))</f>
        <v>D</v>
      </c>
      <c r="J246" s="18" t="str">
        <f aca="false">IF(AND(COUNTIF(C246:F246,"D")=1,COUNTIF(C246:F246,"N")=1,OR($B$9=12,COUNTIF(C246:F246,"E")=1)),"Covered","Check")</f>
        <v>Covered</v>
      </c>
    </row>
    <row r="247" customFormat="false" ht="15" hidden="false" customHeight="false" outlineLevel="0" collapsed="false">
      <c r="A247" s="16" t="n">
        <f aca="false">A246+1</f>
        <v>46560</v>
      </c>
      <c r="B247" s="17" t="str">
        <f aca="false">TEXT(A247,"ddd")</f>
        <v>Tue</v>
      </c>
      <c r="C247" s="18" t="str">
        <f aca="false">IFERROR(MID(INDEX(Patterns!$F$5:$F$31,MATCH($B$5&amp;"|A",Patterns!$A$5:$A$31,0)),MOD($A247-$B$6,INDEX(Patterns!$D$5:$D$31,MATCH($B$5&amp;"|A",Patterns!$A$5:$A$31,0)))+1,1),"-")</f>
        <v>-</v>
      </c>
      <c r="D247" s="18" t="str">
        <f aca="false">IFERROR(MID(INDEX(Patterns!$F$5:$F$31,MATCH($B$5&amp;"|B",Patterns!$A$5:$A$31,0)),MOD($A247-$B$6,INDEX(Patterns!$D$5:$D$31,MATCH($B$5&amp;"|B",Patterns!$A$5:$A$31,0)))+1,1),"-")</f>
        <v>D</v>
      </c>
      <c r="E247" s="18" t="str">
        <f aca="false">IFERROR(MID(INDEX(Patterns!$F$5:$F$31,MATCH($B$5&amp;"|C",Patterns!$A$5:$A$31,0)),MOD($A247-$B$6,INDEX(Patterns!$D$5:$D$31,MATCH($B$5&amp;"|C",Patterns!$A$5:$A$31,0)))+1,1),"-")</f>
        <v>-</v>
      </c>
      <c r="F247" s="18" t="str">
        <f aca="false">IFERROR(MID(INDEX(Patterns!$F$5:$F$31,MATCH($B$5&amp;"|D",Patterns!$A$5:$A$31,0)),MOD($A247-$B$6,INDEX(Patterns!$D$5:$D$31,MATCH($B$5&amp;"|D",Patterns!$A$5:$A$31,0)))+1,1),"-")</f>
        <v>N</v>
      </c>
      <c r="G247" s="18" t="str">
        <f aca="false">TRIM(IF(C247="D","A ","")&amp;IF(D247="D","B ","")&amp;IF(E247="D","C ","")&amp;IF(F247="D","D ",""))</f>
        <v>B</v>
      </c>
      <c r="H247" s="18" t="str">
        <f aca="false">TRIM(IF(C247="E","A ","")&amp;IF(D247="E","B ","")&amp;IF(E247="E","C ","")&amp;IF(F247="E","D ",""))</f>
        <v/>
      </c>
      <c r="I247" s="18" t="str">
        <f aca="false">TRIM(IF(C247="N","A ","")&amp;IF(D247="N","B ","")&amp;IF(E247="N","C ","")&amp;IF(F247="N","D ",""))</f>
        <v>D</v>
      </c>
      <c r="J247" s="18" t="str">
        <f aca="false">IF(AND(COUNTIF(C247:F247,"D")=1,COUNTIF(C247:F247,"N")=1,OR($B$9=12,COUNTIF(C247:F247,"E")=1)),"Covered","Check")</f>
        <v>Covered</v>
      </c>
    </row>
    <row r="248" customFormat="false" ht="15" hidden="false" customHeight="false" outlineLevel="0" collapsed="false">
      <c r="A248" s="16" t="n">
        <f aca="false">A247+1</f>
        <v>46561</v>
      </c>
      <c r="B248" s="17" t="str">
        <f aca="false">TEXT(A248,"ddd")</f>
        <v>Wed</v>
      </c>
      <c r="C248" s="18" t="str">
        <f aca="false">IFERROR(MID(INDEX(Patterns!$F$5:$F$31,MATCH($B$5&amp;"|A",Patterns!$A$5:$A$31,0)),MOD($A248-$B$6,INDEX(Patterns!$D$5:$D$31,MATCH($B$5&amp;"|A",Patterns!$A$5:$A$31,0)))+1,1),"-")</f>
        <v>D</v>
      </c>
      <c r="D248" s="18" t="str">
        <f aca="false">IFERROR(MID(INDEX(Patterns!$F$5:$F$31,MATCH($B$5&amp;"|B",Patterns!$A$5:$A$31,0)),MOD($A248-$B$6,INDEX(Patterns!$D$5:$D$31,MATCH($B$5&amp;"|B",Patterns!$A$5:$A$31,0)))+1,1),"-")</f>
        <v>-</v>
      </c>
      <c r="E248" s="18" t="str">
        <f aca="false">IFERROR(MID(INDEX(Patterns!$F$5:$F$31,MATCH($B$5&amp;"|C",Patterns!$A$5:$A$31,0)),MOD($A248-$B$6,INDEX(Patterns!$D$5:$D$31,MATCH($B$5&amp;"|C",Patterns!$A$5:$A$31,0)))+1,1),"-")</f>
        <v>N</v>
      </c>
      <c r="F248" s="18" t="str">
        <f aca="false">IFERROR(MID(INDEX(Patterns!$F$5:$F$31,MATCH($B$5&amp;"|D",Patterns!$A$5:$A$31,0)),MOD($A248-$B$6,INDEX(Patterns!$D$5:$D$31,MATCH($B$5&amp;"|D",Patterns!$A$5:$A$31,0)))+1,1),"-")</f>
        <v>-</v>
      </c>
      <c r="G248" s="18" t="str">
        <f aca="false">TRIM(IF(C248="D","A ","")&amp;IF(D248="D","B ","")&amp;IF(E248="D","C ","")&amp;IF(F248="D","D ",""))</f>
        <v>A</v>
      </c>
      <c r="H248" s="18" t="str">
        <f aca="false">TRIM(IF(C248="E","A ","")&amp;IF(D248="E","B ","")&amp;IF(E248="E","C ","")&amp;IF(F248="E","D ",""))</f>
        <v/>
      </c>
      <c r="I248" s="18" t="str">
        <f aca="false">TRIM(IF(C248="N","A ","")&amp;IF(D248="N","B ","")&amp;IF(E248="N","C ","")&amp;IF(F248="N","D ",""))</f>
        <v>C</v>
      </c>
      <c r="J248" s="18" t="str">
        <f aca="false">IF(AND(COUNTIF(C248:F248,"D")=1,COUNTIF(C248:F248,"N")=1,OR($B$9=12,COUNTIF(C248:F248,"E")=1)),"Covered","Check")</f>
        <v>Covered</v>
      </c>
    </row>
    <row r="249" customFormat="false" ht="15" hidden="false" customHeight="false" outlineLevel="0" collapsed="false">
      <c r="A249" s="16" t="n">
        <f aca="false">A248+1</f>
        <v>46562</v>
      </c>
      <c r="B249" s="17" t="str">
        <f aca="false">TEXT(A249,"ddd")</f>
        <v>Thu</v>
      </c>
      <c r="C249" s="18" t="str">
        <f aca="false">IFERROR(MID(INDEX(Patterns!$F$5:$F$31,MATCH($B$5&amp;"|A",Patterns!$A$5:$A$31,0)),MOD($A249-$B$6,INDEX(Patterns!$D$5:$D$31,MATCH($B$5&amp;"|A",Patterns!$A$5:$A$31,0)))+1,1),"-")</f>
        <v>D</v>
      </c>
      <c r="D249" s="18" t="str">
        <f aca="false">IFERROR(MID(INDEX(Patterns!$F$5:$F$31,MATCH($B$5&amp;"|B",Patterns!$A$5:$A$31,0)),MOD($A249-$B$6,INDEX(Patterns!$D$5:$D$31,MATCH($B$5&amp;"|B",Patterns!$A$5:$A$31,0)))+1,1),"-")</f>
        <v>-</v>
      </c>
      <c r="E249" s="18" t="str">
        <f aca="false">IFERROR(MID(INDEX(Patterns!$F$5:$F$31,MATCH($B$5&amp;"|C",Patterns!$A$5:$A$31,0)),MOD($A249-$B$6,INDEX(Patterns!$D$5:$D$31,MATCH($B$5&amp;"|C",Patterns!$A$5:$A$31,0)))+1,1),"-")</f>
        <v>N</v>
      </c>
      <c r="F249" s="18" t="str">
        <f aca="false">IFERROR(MID(INDEX(Patterns!$F$5:$F$31,MATCH($B$5&amp;"|D",Patterns!$A$5:$A$31,0)),MOD($A249-$B$6,INDEX(Patterns!$D$5:$D$31,MATCH($B$5&amp;"|D",Patterns!$A$5:$A$31,0)))+1,1),"-")</f>
        <v>-</v>
      </c>
      <c r="G249" s="18" t="str">
        <f aca="false">TRIM(IF(C249="D","A ","")&amp;IF(D249="D","B ","")&amp;IF(E249="D","C ","")&amp;IF(F249="D","D ",""))</f>
        <v>A</v>
      </c>
      <c r="H249" s="18" t="str">
        <f aca="false">TRIM(IF(C249="E","A ","")&amp;IF(D249="E","B ","")&amp;IF(E249="E","C ","")&amp;IF(F249="E","D ",""))</f>
        <v/>
      </c>
      <c r="I249" s="18" t="str">
        <f aca="false">TRIM(IF(C249="N","A ","")&amp;IF(D249="N","B ","")&amp;IF(E249="N","C ","")&amp;IF(F249="N","D ",""))</f>
        <v>C</v>
      </c>
      <c r="J249" s="18" t="str">
        <f aca="false">IF(AND(COUNTIF(C249:F249,"D")=1,COUNTIF(C249:F249,"N")=1,OR($B$9=12,COUNTIF(C249:F249,"E")=1)),"Covered","Check")</f>
        <v>Covered</v>
      </c>
    </row>
    <row r="250" customFormat="false" ht="15" hidden="false" customHeight="false" outlineLevel="0" collapsed="false">
      <c r="A250" s="16" t="n">
        <f aca="false">A249+1</f>
        <v>46563</v>
      </c>
      <c r="B250" s="17" t="str">
        <f aca="false">TEXT(A250,"ddd")</f>
        <v>Fri</v>
      </c>
      <c r="C250" s="18" t="str">
        <f aca="false">IFERROR(MID(INDEX(Patterns!$F$5:$F$31,MATCH($B$5&amp;"|A",Patterns!$A$5:$A$31,0)),MOD($A250-$B$6,INDEX(Patterns!$D$5:$D$31,MATCH($B$5&amp;"|A",Patterns!$A$5:$A$31,0)))+1,1),"-")</f>
        <v>-</v>
      </c>
      <c r="D250" s="18" t="str">
        <f aca="false">IFERROR(MID(INDEX(Patterns!$F$5:$F$31,MATCH($B$5&amp;"|B",Patterns!$A$5:$A$31,0)),MOD($A250-$B$6,INDEX(Patterns!$D$5:$D$31,MATCH($B$5&amp;"|B",Patterns!$A$5:$A$31,0)))+1,1),"-")</f>
        <v>D</v>
      </c>
      <c r="E250" s="18" t="str">
        <f aca="false">IFERROR(MID(INDEX(Patterns!$F$5:$F$31,MATCH($B$5&amp;"|C",Patterns!$A$5:$A$31,0)),MOD($A250-$B$6,INDEX(Patterns!$D$5:$D$31,MATCH($B$5&amp;"|C",Patterns!$A$5:$A$31,0)))+1,1),"-")</f>
        <v>-</v>
      </c>
      <c r="F250" s="18" t="str">
        <f aca="false">IFERROR(MID(INDEX(Patterns!$F$5:$F$31,MATCH($B$5&amp;"|D",Patterns!$A$5:$A$31,0)),MOD($A250-$B$6,INDEX(Patterns!$D$5:$D$31,MATCH($B$5&amp;"|D",Patterns!$A$5:$A$31,0)))+1,1),"-")</f>
        <v>N</v>
      </c>
      <c r="G250" s="18" t="str">
        <f aca="false">TRIM(IF(C250="D","A ","")&amp;IF(D250="D","B ","")&amp;IF(E250="D","C ","")&amp;IF(F250="D","D ",""))</f>
        <v>B</v>
      </c>
      <c r="H250" s="18" t="str">
        <f aca="false">TRIM(IF(C250="E","A ","")&amp;IF(D250="E","B ","")&amp;IF(E250="E","C ","")&amp;IF(F250="E","D ",""))</f>
        <v/>
      </c>
      <c r="I250" s="18" t="str">
        <f aca="false">TRIM(IF(C250="N","A ","")&amp;IF(D250="N","B ","")&amp;IF(E250="N","C ","")&amp;IF(F250="N","D ",""))</f>
        <v>D</v>
      </c>
      <c r="J250" s="18" t="str">
        <f aca="false">IF(AND(COUNTIF(C250:F250,"D")=1,COUNTIF(C250:F250,"N")=1,OR($B$9=12,COUNTIF(C250:F250,"E")=1)),"Covered","Check")</f>
        <v>Covered</v>
      </c>
    </row>
    <row r="251" customFormat="false" ht="15" hidden="false" customHeight="false" outlineLevel="0" collapsed="false">
      <c r="A251" s="16" t="n">
        <f aca="false">A250+1</f>
        <v>46564</v>
      </c>
      <c r="B251" s="17" t="str">
        <f aca="false">TEXT(A251,"ddd")</f>
        <v>Sat</v>
      </c>
      <c r="C251" s="18" t="str">
        <f aca="false">IFERROR(MID(INDEX(Patterns!$F$5:$F$31,MATCH($B$5&amp;"|A",Patterns!$A$5:$A$31,0)),MOD($A251-$B$6,INDEX(Patterns!$D$5:$D$31,MATCH($B$5&amp;"|A",Patterns!$A$5:$A$31,0)))+1,1),"-")</f>
        <v>-</v>
      </c>
      <c r="D251" s="18" t="str">
        <f aca="false">IFERROR(MID(INDEX(Patterns!$F$5:$F$31,MATCH($B$5&amp;"|B",Patterns!$A$5:$A$31,0)),MOD($A251-$B$6,INDEX(Patterns!$D$5:$D$31,MATCH($B$5&amp;"|B",Patterns!$A$5:$A$31,0)))+1,1),"-")</f>
        <v>D</v>
      </c>
      <c r="E251" s="18" t="str">
        <f aca="false">IFERROR(MID(INDEX(Patterns!$F$5:$F$31,MATCH($B$5&amp;"|C",Patterns!$A$5:$A$31,0)),MOD($A251-$B$6,INDEX(Patterns!$D$5:$D$31,MATCH($B$5&amp;"|C",Patterns!$A$5:$A$31,0)))+1,1),"-")</f>
        <v>-</v>
      </c>
      <c r="F251" s="18" t="str">
        <f aca="false">IFERROR(MID(INDEX(Patterns!$F$5:$F$31,MATCH($B$5&amp;"|D",Patterns!$A$5:$A$31,0)),MOD($A251-$B$6,INDEX(Patterns!$D$5:$D$31,MATCH($B$5&amp;"|D",Patterns!$A$5:$A$31,0)))+1,1),"-")</f>
        <v>N</v>
      </c>
      <c r="G251" s="18" t="str">
        <f aca="false">TRIM(IF(C251="D","A ","")&amp;IF(D251="D","B ","")&amp;IF(E251="D","C ","")&amp;IF(F251="D","D ",""))</f>
        <v>B</v>
      </c>
      <c r="H251" s="18" t="str">
        <f aca="false">TRIM(IF(C251="E","A ","")&amp;IF(D251="E","B ","")&amp;IF(E251="E","C ","")&amp;IF(F251="E","D ",""))</f>
        <v/>
      </c>
      <c r="I251" s="18" t="str">
        <f aca="false">TRIM(IF(C251="N","A ","")&amp;IF(D251="N","B ","")&amp;IF(E251="N","C ","")&amp;IF(F251="N","D ",""))</f>
        <v>D</v>
      </c>
      <c r="J251" s="18" t="str">
        <f aca="false">IF(AND(COUNTIF(C251:F251,"D")=1,COUNTIF(C251:F251,"N")=1,OR($B$9=12,COUNTIF(C251:F251,"E")=1)),"Covered","Check")</f>
        <v>Covered</v>
      </c>
    </row>
    <row r="252" customFormat="false" ht="15" hidden="false" customHeight="false" outlineLevel="0" collapsed="false">
      <c r="A252" s="16" t="n">
        <f aca="false">A251+1</f>
        <v>46565</v>
      </c>
      <c r="B252" s="17" t="str">
        <f aca="false">TEXT(A252,"ddd")</f>
        <v>Sun</v>
      </c>
      <c r="C252" s="18" t="str">
        <f aca="false">IFERROR(MID(INDEX(Patterns!$F$5:$F$31,MATCH($B$5&amp;"|A",Patterns!$A$5:$A$31,0)),MOD($A252-$B$6,INDEX(Patterns!$D$5:$D$31,MATCH($B$5&amp;"|A",Patterns!$A$5:$A$31,0)))+1,1),"-")</f>
        <v>-</v>
      </c>
      <c r="D252" s="18" t="str">
        <f aca="false">IFERROR(MID(INDEX(Patterns!$F$5:$F$31,MATCH($B$5&amp;"|B",Patterns!$A$5:$A$31,0)),MOD($A252-$B$6,INDEX(Patterns!$D$5:$D$31,MATCH($B$5&amp;"|B",Patterns!$A$5:$A$31,0)))+1,1),"-")</f>
        <v>D</v>
      </c>
      <c r="E252" s="18" t="str">
        <f aca="false">IFERROR(MID(INDEX(Patterns!$F$5:$F$31,MATCH($B$5&amp;"|C",Patterns!$A$5:$A$31,0)),MOD($A252-$B$6,INDEX(Patterns!$D$5:$D$31,MATCH($B$5&amp;"|C",Patterns!$A$5:$A$31,0)))+1,1),"-")</f>
        <v>-</v>
      </c>
      <c r="F252" s="18" t="str">
        <f aca="false">IFERROR(MID(INDEX(Patterns!$F$5:$F$31,MATCH($B$5&amp;"|D",Patterns!$A$5:$A$31,0)),MOD($A252-$B$6,INDEX(Patterns!$D$5:$D$31,MATCH($B$5&amp;"|D",Patterns!$A$5:$A$31,0)))+1,1),"-")</f>
        <v>N</v>
      </c>
      <c r="G252" s="18" t="str">
        <f aca="false">TRIM(IF(C252="D","A ","")&amp;IF(D252="D","B ","")&amp;IF(E252="D","C ","")&amp;IF(F252="D","D ",""))</f>
        <v>B</v>
      </c>
      <c r="H252" s="18" t="str">
        <f aca="false">TRIM(IF(C252="E","A ","")&amp;IF(D252="E","B ","")&amp;IF(E252="E","C ","")&amp;IF(F252="E","D ",""))</f>
        <v/>
      </c>
      <c r="I252" s="18" t="str">
        <f aca="false">TRIM(IF(C252="N","A ","")&amp;IF(D252="N","B ","")&amp;IF(E252="N","C ","")&amp;IF(F252="N","D ",""))</f>
        <v>D</v>
      </c>
      <c r="J252" s="18" t="str">
        <f aca="false">IF(AND(COUNTIF(C252:F252,"D")=1,COUNTIF(C252:F252,"N")=1,OR($B$9=12,COUNTIF(C252:F252,"E")=1)),"Covered","Check")</f>
        <v>Covered</v>
      </c>
    </row>
    <row r="253" customFormat="false" ht="15" hidden="false" customHeight="false" outlineLevel="0" collapsed="false">
      <c r="A253" s="16" t="n">
        <f aca="false">A252+1</f>
        <v>46566</v>
      </c>
      <c r="B253" s="17" t="str">
        <f aca="false">TEXT(A253,"ddd")</f>
        <v>Mon</v>
      </c>
      <c r="C253" s="18" t="str">
        <f aca="false">IFERROR(MID(INDEX(Patterns!$F$5:$F$31,MATCH($B$5&amp;"|A",Patterns!$A$5:$A$31,0)),MOD($A253-$B$6,INDEX(Patterns!$D$5:$D$31,MATCH($B$5&amp;"|A",Patterns!$A$5:$A$31,0)))+1,1),"-")</f>
        <v>D</v>
      </c>
      <c r="D253" s="18" t="str">
        <f aca="false">IFERROR(MID(INDEX(Patterns!$F$5:$F$31,MATCH($B$5&amp;"|B",Patterns!$A$5:$A$31,0)),MOD($A253-$B$6,INDEX(Patterns!$D$5:$D$31,MATCH($B$5&amp;"|B",Patterns!$A$5:$A$31,0)))+1,1),"-")</f>
        <v>-</v>
      </c>
      <c r="E253" s="18" t="str">
        <f aca="false">IFERROR(MID(INDEX(Patterns!$F$5:$F$31,MATCH($B$5&amp;"|C",Patterns!$A$5:$A$31,0)),MOD($A253-$B$6,INDEX(Patterns!$D$5:$D$31,MATCH($B$5&amp;"|C",Patterns!$A$5:$A$31,0)))+1,1),"-")</f>
        <v>N</v>
      </c>
      <c r="F253" s="18" t="str">
        <f aca="false">IFERROR(MID(INDEX(Patterns!$F$5:$F$31,MATCH($B$5&amp;"|D",Patterns!$A$5:$A$31,0)),MOD($A253-$B$6,INDEX(Patterns!$D$5:$D$31,MATCH($B$5&amp;"|D",Patterns!$A$5:$A$31,0)))+1,1),"-")</f>
        <v>-</v>
      </c>
      <c r="G253" s="18" t="str">
        <f aca="false">TRIM(IF(C253="D","A ","")&amp;IF(D253="D","B ","")&amp;IF(E253="D","C ","")&amp;IF(F253="D","D ",""))</f>
        <v>A</v>
      </c>
      <c r="H253" s="18" t="str">
        <f aca="false">TRIM(IF(C253="E","A ","")&amp;IF(D253="E","B ","")&amp;IF(E253="E","C ","")&amp;IF(F253="E","D ",""))</f>
        <v/>
      </c>
      <c r="I253" s="18" t="str">
        <f aca="false">TRIM(IF(C253="N","A ","")&amp;IF(D253="N","B ","")&amp;IF(E253="N","C ","")&amp;IF(F253="N","D ",""))</f>
        <v>C</v>
      </c>
      <c r="J253" s="18" t="str">
        <f aca="false">IF(AND(COUNTIF(C253:F253,"D")=1,COUNTIF(C253:F253,"N")=1,OR($B$9=12,COUNTIF(C253:F253,"E")=1)),"Covered","Check")</f>
        <v>Covered</v>
      </c>
    </row>
    <row r="254" customFormat="false" ht="15" hidden="false" customHeight="false" outlineLevel="0" collapsed="false">
      <c r="A254" s="16" t="n">
        <f aca="false">A253+1</f>
        <v>46567</v>
      </c>
      <c r="B254" s="17" t="str">
        <f aca="false">TEXT(A254,"ddd")</f>
        <v>Tue</v>
      </c>
      <c r="C254" s="18" t="str">
        <f aca="false">IFERROR(MID(INDEX(Patterns!$F$5:$F$31,MATCH($B$5&amp;"|A",Patterns!$A$5:$A$31,0)),MOD($A254-$B$6,INDEX(Patterns!$D$5:$D$31,MATCH($B$5&amp;"|A",Patterns!$A$5:$A$31,0)))+1,1),"-")</f>
        <v>D</v>
      </c>
      <c r="D254" s="18" t="str">
        <f aca="false">IFERROR(MID(INDEX(Patterns!$F$5:$F$31,MATCH($B$5&amp;"|B",Patterns!$A$5:$A$31,0)),MOD($A254-$B$6,INDEX(Patterns!$D$5:$D$31,MATCH($B$5&amp;"|B",Patterns!$A$5:$A$31,0)))+1,1),"-")</f>
        <v>-</v>
      </c>
      <c r="E254" s="18" t="str">
        <f aca="false">IFERROR(MID(INDEX(Patterns!$F$5:$F$31,MATCH($B$5&amp;"|C",Patterns!$A$5:$A$31,0)),MOD($A254-$B$6,INDEX(Patterns!$D$5:$D$31,MATCH($B$5&amp;"|C",Patterns!$A$5:$A$31,0)))+1,1),"-")</f>
        <v>N</v>
      </c>
      <c r="F254" s="18" t="str">
        <f aca="false">IFERROR(MID(INDEX(Patterns!$F$5:$F$31,MATCH($B$5&amp;"|D",Patterns!$A$5:$A$31,0)),MOD($A254-$B$6,INDEX(Patterns!$D$5:$D$31,MATCH($B$5&amp;"|D",Patterns!$A$5:$A$31,0)))+1,1),"-")</f>
        <v>-</v>
      </c>
      <c r="G254" s="18" t="str">
        <f aca="false">TRIM(IF(C254="D","A ","")&amp;IF(D254="D","B ","")&amp;IF(E254="D","C ","")&amp;IF(F254="D","D ",""))</f>
        <v>A</v>
      </c>
      <c r="H254" s="18" t="str">
        <f aca="false">TRIM(IF(C254="E","A ","")&amp;IF(D254="E","B ","")&amp;IF(E254="E","C ","")&amp;IF(F254="E","D ",""))</f>
        <v/>
      </c>
      <c r="I254" s="18" t="str">
        <f aca="false">TRIM(IF(C254="N","A ","")&amp;IF(D254="N","B ","")&amp;IF(E254="N","C ","")&amp;IF(F254="N","D ",""))</f>
        <v>C</v>
      </c>
      <c r="J254" s="18" t="str">
        <f aca="false">IF(AND(COUNTIF(C254:F254,"D")=1,COUNTIF(C254:F254,"N")=1,OR($B$9=12,COUNTIF(C254:F254,"E")=1)),"Covered","Check")</f>
        <v>Covered</v>
      </c>
    </row>
    <row r="255" customFormat="false" ht="15" hidden="false" customHeight="false" outlineLevel="0" collapsed="false">
      <c r="A255" s="16" t="n">
        <f aca="false">A254+1</f>
        <v>46568</v>
      </c>
      <c r="B255" s="17" t="str">
        <f aca="false">TEXT(A255,"ddd")</f>
        <v>Wed</v>
      </c>
      <c r="C255" s="18" t="str">
        <f aca="false">IFERROR(MID(INDEX(Patterns!$F$5:$F$31,MATCH($B$5&amp;"|A",Patterns!$A$5:$A$31,0)),MOD($A255-$B$6,INDEX(Patterns!$D$5:$D$31,MATCH($B$5&amp;"|A",Patterns!$A$5:$A$31,0)))+1,1),"-")</f>
        <v>-</v>
      </c>
      <c r="D255" s="18" t="str">
        <f aca="false">IFERROR(MID(INDEX(Patterns!$F$5:$F$31,MATCH($B$5&amp;"|B",Patterns!$A$5:$A$31,0)),MOD($A255-$B$6,INDEX(Patterns!$D$5:$D$31,MATCH($B$5&amp;"|B",Patterns!$A$5:$A$31,0)))+1,1),"-")</f>
        <v>D</v>
      </c>
      <c r="E255" s="18" t="str">
        <f aca="false">IFERROR(MID(INDEX(Patterns!$F$5:$F$31,MATCH($B$5&amp;"|C",Patterns!$A$5:$A$31,0)),MOD($A255-$B$6,INDEX(Patterns!$D$5:$D$31,MATCH($B$5&amp;"|C",Patterns!$A$5:$A$31,0)))+1,1),"-")</f>
        <v>-</v>
      </c>
      <c r="F255" s="18" t="str">
        <f aca="false">IFERROR(MID(INDEX(Patterns!$F$5:$F$31,MATCH($B$5&amp;"|D",Patterns!$A$5:$A$31,0)),MOD($A255-$B$6,INDEX(Patterns!$D$5:$D$31,MATCH($B$5&amp;"|D",Patterns!$A$5:$A$31,0)))+1,1),"-")</f>
        <v>N</v>
      </c>
      <c r="G255" s="18" t="str">
        <f aca="false">TRIM(IF(C255="D","A ","")&amp;IF(D255="D","B ","")&amp;IF(E255="D","C ","")&amp;IF(F255="D","D ",""))</f>
        <v>B</v>
      </c>
      <c r="H255" s="18" t="str">
        <f aca="false">TRIM(IF(C255="E","A ","")&amp;IF(D255="E","B ","")&amp;IF(E255="E","C ","")&amp;IF(F255="E","D ",""))</f>
        <v/>
      </c>
      <c r="I255" s="18" t="str">
        <f aca="false">TRIM(IF(C255="N","A ","")&amp;IF(D255="N","B ","")&amp;IF(E255="N","C ","")&amp;IF(F255="N","D ",""))</f>
        <v>D</v>
      </c>
      <c r="J255" s="18" t="str">
        <f aca="false">IF(AND(COUNTIF(C255:F255,"D")=1,COUNTIF(C255:F255,"N")=1,OR($B$9=12,COUNTIF(C255:F255,"E")=1)),"Covered","Check")</f>
        <v>Covered</v>
      </c>
    </row>
    <row r="256" customFormat="false" ht="15" hidden="false" customHeight="false" outlineLevel="0" collapsed="false">
      <c r="A256" s="16" t="n">
        <f aca="false">A255+1</f>
        <v>46569</v>
      </c>
      <c r="B256" s="17" t="str">
        <f aca="false">TEXT(A256,"ddd")</f>
        <v>Thu</v>
      </c>
      <c r="C256" s="18" t="str">
        <f aca="false">IFERROR(MID(INDEX(Patterns!$F$5:$F$31,MATCH($B$5&amp;"|A",Patterns!$A$5:$A$31,0)),MOD($A256-$B$6,INDEX(Patterns!$D$5:$D$31,MATCH($B$5&amp;"|A",Patterns!$A$5:$A$31,0)))+1,1),"-")</f>
        <v>-</v>
      </c>
      <c r="D256" s="18" t="str">
        <f aca="false">IFERROR(MID(INDEX(Patterns!$F$5:$F$31,MATCH($B$5&amp;"|B",Patterns!$A$5:$A$31,0)),MOD($A256-$B$6,INDEX(Patterns!$D$5:$D$31,MATCH($B$5&amp;"|B",Patterns!$A$5:$A$31,0)))+1,1),"-")</f>
        <v>D</v>
      </c>
      <c r="E256" s="18" t="str">
        <f aca="false">IFERROR(MID(INDEX(Patterns!$F$5:$F$31,MATCH($B$5&amp;"|C",Patterns!$A$5:$A$31,0)),MOD($A256-$B$6,INDEX(Patterns!$D$5:$D$31,MATCH($B$5&amp;"|C",Patterns!$A$5:$A$31,0)))+1,1),"-")</f>
        <v>-</v>
      </c>
      <c r="F256" s="18" t="str">
        <f aca="false">IFERROR(MID(INDEX(Patterns!$F$5:$F$31,MATCH($B$5&amp;"|D",Patterns!$A$5:$A$31,0)),MOD($A256-$B$6,INDEX(Patterns!$D$5:$D$31,MATCH($B$5&amp;"|D",Patterns!$A$5:$A$31,0)))+1,1),"-")</f>
        <v>N</v>
      </c>
      <c r="G256" s="18" t="str">
        <f aca="false">TRIM(IF(C256="D","A ","")&amp;IF(D256="D","B ","")&amp;IF(E256="D","C ","")&amp;IF(F256="D","D ",""))</f>
        <v>B</v>
      </c>
      <c r="H256" s="18" t="str">
        <f aca="false">TRIM(IF(C256="E","A ","")&amp;IF(D256="E","B ","")&amp;IF(E256="E","C ","")&amp;IF(F256="E","D ",""))</f>
        <v/>
      </c>
      <c r="I256" s="18" t="str">
        <f aca="false">TRIM(IF(C256="N","A ","")&amp;IF(D256="N","B ","")&amp;IF(E256="N","C ","")&amp;IF(F256="N","D ",""))</f>
        <v>D</v>
      </c>
      <c r="J256" s="18" t="str">
        <f aca="false">IF(AND(COUNTIF(C256:F256,"D")=1,COUNTIF(C256:F256,"N")=1,OR($B$9=12,COUNTIF(C256:F256,"E")=1)),"Covered","Check")</f>
        <v>Covered</v>
      </c>
    </row>
    <row r="257" customFormat="false" ht="15" hidden="false" customHeight="false" outlineLevel="0" collapsed="false">
      <c r="A257" s="16" t="n">
        <f aca="false">A256+1</f>
        <v>46570</v>
      </c>
      <c r="B257" s="17" t="str">
        <f aca="false">TEXT(A257,"ddd")</f>
        <v>Fri</v>
      </c>
      <c r="C257" s="18" t="str">
        <f aca="false">IFERROR(MID(INDEX(Patterns!$F$5:$F$31,MATCH($B$5&amp;"|A",Patterns!$A$5:$A$31,0)),MOD($A257-$B$6,INDEX(Patterns!$D$5:$D$31,MATCH($B$5&amp;"|A",Patterns!$A$5:$A$31,0)))+1,1),"-")</f>
        <v>D</v>
      </c>
      <c r="D257" s="18" t="str">
        <f aca="false">IFERROR(MID(INDEX(Patterns!$F$5:$F$31,MATCH($B$5&amp;"|B",Patterns!$A$5:$A$31,0)),MOD($A257-$B$6,INDEX(Patterns!$D$5:$D$31,MATCH($B$5&amp;"|B",Patterns!$A$5:$A$31,0)))+1,1),"-")</f>
        <v>-</v>
      </c>
      <c r="E257" s="18" t="str">
        <f aca="false">IFERROR(MID(INDEX(Patterns!$F$5:$F$31,MATCH($B$5&amp;"|C",Patterns!$A$5:$A$31,0)),MOD($A257-$B$6,INDEX(Patterns!$D$5:$D$31,MATCH($B$5&amp;"|C",Patterns!$A$5:$A$31,0)))+1,1),"-")</f>
        <v>N</v>
      </c>
      <c r="F257" s="18" t="str">
        <f aca="false">IFERROR(MID(INDEX(Patterns!$F$5:$F$31,MATCH($B$5&amp;"|D",Patterns!$A$5:$A$31,0)),MOD($A257-$B$6,INDEX(Patterns!$D$5:$D$31,MATCH($B$5&amp;"|D",Patterns!$A$5:$A$31,0)))+1,1),"-")</f>
        <v>-</v>
      </c>
      <c r="G257" s="18" t="str">
        <f aca="false">TRIM(IF(C257="D","A ","")&amp;IF(D257="D","B ","")&amp;IF(E257="D","C ","")&amp;IF(F257="D","D ",""))</f>
        <v>A</v>
      </c>
      <c r="H257" s="18" t="str">
        <f aca="false">TRIM(IF(C257="E","A ","")&amp;IF(D257="E","B ","")&amp;IF(E257="E","C ","")&amp;IF(F257="E","D ",""))</f>
        <v/>
      </c>
      <c r="I257" s="18" t="str">
        <f aca="false">TRIM(IF(C257="N","A ","")&amp;IF(D257="N","B ","")&amp;IF(E257="N","C ","")&amp;IF(F257="N","D ",""))</f>
        <v>C</v>
      </c>
      <c r="J257" s="18" t="str">
        <f aca="false">IF(AND(COUNTIF(C257:F257,"D")=1,COUNTIF(C257:F257,"N")=1,OR($B$9=12,COUNTIF(C257:F257,"E")=1)),"Covered","Check")</f>
        <v>Covered</v>
      </c>
    </row>
    <row r="258" customFormat="false" ht="15" hidden="false" customHeight="false" outlineLevel="0" collapsed="false">
      <c r="A258" s="16" t="n">
        <f aca="false">A257+1</f>
        <v>46571</v>
      </c>
      <c r="B258" s="17" t="str">
        <f aca="false">TEXT(A258,"ddd")</f>
        <v>Sat</v>
      </c>
      <c r="C258" s="18" t="str">
        <f aca="false">IFERROR(MID(INDEX(Patterns!$F$5:$F$31,MATCH($B$5&amp;"|A",Patterns!$A$5:$A$31,0)),MOD($A258-$B$6,INDEX(Patterns!$D$5:$D$31,MATCH($B$5&amp;"|A",Patterns!$A$5:$A$31,0)))+1,1),"-")</f>
        <v>D</v>
      </c>
      <c r="D258" s="18" t="str">
        <f aca="false">IFERROR(MID(INDEX(Patterns!$F$5:$F$31,MATCH($B$5&amp;"|B",Patterns!$A$5:$A$31,0)),MOD($A258-$B$6,INDEX(Patterns!$D$5:$D$31,MATCH($B$5&amp;"|B",Patterns!$A$5:$A$31,0)))+1,1),"-")</f>
        <v>-</v>
      </c>
      <c r="E258" s="18" t="str">
        <f aca="false">IFERROR(MID(INDEX(Patterns!$F$5:$F$31,MATCH($B$5&amp;"|C",Patterns!$A$5:$A$31,0)),MOD($A258-$B$6,INDEX(Patterns!$D$5:$D$31,MATCH($B$5&amp;"|C",Patterns!$A$5:$A$31,0)))+1,1),"-")</f>
        <v>N</v>
      </c>
      <c r="F258" s="18" t="str">
        <f aca="false">IFERROR(MID(INDEX(Patterns!$F$5:$F$31,MATCH($B$5&amp;"|D",Patterns!$A$5:$A$31,0)),MOD($A258-$B$6,INDEX(Patterns!$D$5:$D$31,MATCH($B$5&amp;"|D",Patterns!$A$5:$A$31,0)))+1,1),"-")</f>
        <v>-</v>
      </c>
      <c r="G258" s="18" t="str">
        <f aca="false">TRIM(IF(C258="D","A ","")&amp;IF(D258="D","B ","")&amp;IF(E258="D","C ","")&amp;IF(F258="D","D ",""))</f>
        <v>A</v>
      </c>
      <c r="H258" s="18" t="str">
        <f aca="false">TRIM(IF(C258="E","A ","")&amp;IF(D258="E","B ","")&amp;IF(E258="E","C ","")&amp;IF(F258="E","D ",""))</f>
        <v/>
      </c>
      <c r="I258" s="18" t="str">
        <f aca="false">TRIM(IF(C258="N","A ","")&amp;IF(D258="N","B ","")&amp;IF(E258="N","C ","")&amp;IF(F258="N","D ",""))</f>
        <v>C</v>
      </c>
      <c r="J258" s="18" t="str">
        <f aca="false">IF(AND(COUNTIF(C258:F258,"D")=1,COUNTIF(C258:F258,"N")=1,OR($B$9=12,COUNTIF(C258:F258,"E")=1)),"Covered","Check")</f>
        <v>Covered</v>
      </c>
    </row>
    <row r="259" customFormat="false" ht="15" hidden="false" customHeight="false" outlineLevel="0" collapsed="false">
      <c r="A259" s="16" t="n">
        <f aca="false">A258+1</f>
        <v>46572</v>
      </c>
      <c r="B259" s="17" t="str">
        <f aca="false">TEXT(A259,"ddd")</f>
        <v>Sun</v>
      </c>
      <c r="C259" s="18" t="str">
        <f aca="false">IFERROR(MID(INDEX(Patterns!$F$5:$F$31,MATCH($B$5&amp;"|A",Patterns!$A$5:$A$31,0)),MOD($A259-$B$6,INDEX(Patterns!$D$5:$D$31,MATCH($B$5&amp;"|A",Patterns!$A$5:$A$31,0)))+1,1),"-")</f>
        <v>D</v>
      </c>
      <c r="D259" s="18" t="str">
        <f aca="false">IFERROR(MID(INDEX(Patterns!$F$5:$F$31,MATCH($B$5&amp;"|B",Patterns!$A$5:$A$31,0)),MOD($A259-$B$6,INDEX(Patterns!$D$5:$D$31,MATCH($B$5&amp;"|B",Patterns!$A$5:$A$31,0)))+1,1),"-")</f>
        <v>-</v>
      </c>
      <c r="E259" s="18" t="str">
        <f aca="false">IFERROR(MID(INDEX(Patterns!$F$5:$F$31,MATCH($B$5&amp;"|C",Patterns!$A$5:$A$31,0)),MOD($A259-$B$6,INDEX(Patterns!$D$5:$D$31,MATCH($B$5&amp;"|C",Patterns!$A$5:$A$31,0)))+1,1),"-")</f>
        <v>N</v>
      </c>
      <c r="F259" s="18" t="str">
        <f aca="false">IFERROR(MID(INDEX(Patterns!$F$5:$F$31,MATCH($B$5&amp;"|D",Patterns!$A$5:$A$31,0)),MOD($A259-$B$6,INDEX(Patterns!$D$5:$D$31,MATCH($B$5&amp;"|D",Patterns!$A$5:$A$31,0)))+1,1),"-")</f>
        <v>-</v>
      </c>
      <c r="G259" s="18" t="str">
        <f aca="false">TRIM(IF(C259="D","A ","")&amp;IF(D259="D","B ","")&amp;IF(E259="D","C ","")&amp;IF(F259="D","D ",""))</f>
        <v>A</v>
      </c>
      <c r="H259" s="18" t="str">
        <f aca="false">TRIM(IF(C259="E","A ","")&amp;IF(D259="E","B ","")&amp;IF(E259="E","C ","")&amp;IF(F259="E","D ",""))</f>
        <v/>
      </c>
      <c r="I259" s="18" t="str">
        <f aca="false">TRIM(IF(C259="N","A ","")&amp;IF(D259="N","B ","")&amp;IF(E259="N","C ","")&amp;IF(F259="N","D ",""))</f>
        <v>C</v>
      </c>
      <c r="J259" s="18" t="str">
        <f aca="false">IF(AND(COUNTIF(C259:F259,"D")=1,COUNTIF(C259:F259,"N")=1,OR($B$9=12,COUNTIF(C259:F259,"E")=1)),"Covered","Check")</f>
        <v>Covered</v>
      </c>
    </row>
    <row r="260" customFormat="false" ht="15" hidden="false" customHeight="false" outlineLevel="0" collapsed="false">
      <c r="A260" s="16" t="n">
        <f aca="false">A259+1</f>
        <v>46573</v>
      </c>
      <c r="B260" s="17" t="str">
        <f aca="false">TEXT(A260,"ddd")</f>
        <v>Mon</v>
      </c>
      <c r="C260" s="18" t="str">
        <f aca="false">IFERROR(MID(INDEX(Patterns!$F$5:$F$31,MATCH($B$5&amp;"|A",Patterns!$A$5:$A$31,0)),MOD($A260-$B$6,INDEX(Patterns!$D$5:$D$31,MATCH($B$5&amp;"|A",Patterns!$A$5:$A$31,0)))+1,1),"-")</f>
        <v>-</v>
      </c>
      <c r="D260" s="18" t="str">
        <f aca="false">IFERROR(MID(INDEX(Patterns!$F$5:$F$31,MATCH($B$5&amp;"|B",Patterns!$A$5:$A$31,0)),MOD($A260-$B$6,INDEX(Patterns!$D$5:$D$31,MATCH($B$5&amp;"|B",Patterns!$A$5:$A$31,0)))+1,1),"-")</f>
        <v>D</v>
      </c>
      <c r="E260" s="18" t="str">
        <f aca="false">IFERROR(MID(INDEX(Patterns!$F$5:$F$31,MATCH($B$5&amp;"|C",Patterns!$A$5:$A$31,0)),MOD($A260-$B$6,INDEX(Patterns!$D$5:$D$31,MATCH($B$5&amp;"|C",Patterns!$A$5:$A$31,0)))+1,1),"-")</f>
        <v>-</v>
      </c>
      <c r="F260" s="18" t="str">
        <f aca="false">IFERROR(MID(INDEX(Patterns!$F$5:$F$31,MATCH($B$5&amp;"|D",Patterns!$A$5:$A$31,0)),MOD($A260-$B$6,INDEX(Patterns!$D$5:$D$31,MATCH($B$5&amp;"|D",Patterns!$A$5:$A$31,0)))+1,1),"-")</f>
        <v>N</v>
      </c>
      <c r="G260" s="18" t="str">
        <f aca="false">TRIM(IF(C260="D","A ","")&amp;IF(D260="D","B ","")&amp;IF(E260="D","C ","")&amp;IF(F260="D","D ",""))</f>
        <v>B</v>
      </c>
      <c r="H260" s="18" t="str">
        <f aca="false">TRIM(IF(C260="E","A ","")&amp;IF(D260="E","B ","")&amp;IF(E260="E","C ","")&amp;IF(F260="E","D ",""))</f>
        <v/>
      </c>
      <c r="I260" s="18" t="str">
        <f aca="false">TRIM(IF(C260="N","A ","")&amp;IF(D260="N","B ","")&amp;IF(E260="N","C ","")&amp;IF(F260="N","D ",""))</f>
        <v>D</v>
      </c>
      <c r="J260" s="18" t="str">
        <f aca="false">IF(AND(COUNTIF(C260:F260,"D")=1,COUNTIF(C260:F260,"N")=1,OR($B$9=12,COUNTIF(C260:F260,"E")=1)),"Covered","Check")</f>
        <v>Covered</v>
      </c>
    </row>
    <row r="261" customFormat="false" ht="15" hidden="false" customHeight="false" outlineLevel="0" collapsed="false">
      <c r="A261" s="16" t="n">
        <f aca="false">A260+1</f>
        <v>46574</v>
      </c>
      <c r="B261" s="17" t="str">
        <f aca="false">TEXT(A261,"ddd")</f>
        <v>Tue</v>
      </c>
      <c r="C261" s="18" t="str">
        <f aca="false">IFERROR(MID(INDEX(Patterns!$F$5:$F$31,MATCH($B$5&amp;"|A",Patterns!$A$5:$A$31,0)),MOD($A261-$B$6,INDEX(Patterns!$D$5:$D$31,MATCH($B$5&amp;"|A",Patterns!$A$5:$A$31,0)))+1,1),"-")</f>
        <v>-</v>
      </c>
      <c r="D261" s="18" t="str">
        <f aca="false">IFERROR(MID(INDEX(Patterns!$F$5:$F$31,MATCH($B$5&amp;"|B",Patterns!$A$5:$A$31,0)),MOD($A261-$B$6,INDEX(Patterns!$D$5:$D$31,MATCH($B$5&amp;"|B",Patterns!$A$5:$A$31,0)))+1,1),"-")</f>
        <v>D</v>
      </c>
      <c r="E261" s="18" t="str">
        <f aca="false">IFERROR(MID(INDEX(Patterns!$F$5:$F$31,MATCH($B$5&amp;"|C",Patterns!$A$5:$A$31,0)),MOD($A261-$B$6,INDEX(Patterns!$D$5:$D$31,MATCH($B$5&amp;"|C",Patterns!$A$5:$A$31,0)))+1,1),"-")</f>
        <v>-</v>
      </c>
      <c r="F261" s="18" t="str">
        <f aca="false">IFERROR(MID(INDEX(Patterns!$F$5:$F$31,MATCH($B$5&amp;"|D",Patterns!$A$5:$A$31,0)),MOD($A261-$B$6,INDEX(Patterns!$D$5:$D$31,MATCH($B$5&amp;"|D",Patterns!$A$5:$A$31,0)))+1,1),"-")</f>
        <v>N</v>
      </c>
      <c r="G261" s="18" t="str">
        <f aca="false">TRIM(IF(C261="D","A ","")&amp;IF(D261="D","B ","")&amp;IF(E261="D","C ","")&amp;IF(F261="D","D ",""))</f>
        <v>B</v>
      </c>
      <c r="H261" s="18" t="str">
        <f aca="false">TRIM(IF(C261="E","A ","")&amp;IF(D261="E","B ","")&amp;IF(E261="E","C ","")&amp;IF(F261="E","D ",""))</f>
        <v/>
      </c>
      <c r="I261" s="18" t="str">
        <f aca="false">TRIM(IF(C261="N","A ","")&amp;IF(D261="N","B ","")&amp;IF(E261="N","C ","")&amp;IF(F261="N","D ",""))</f>
        <v>D</v>
      </c>
      <c r="J261" s="18" t="str">
        <f aca="false">IF(AND(COUNTIF(C261:F261,"D")=1,COUNTIF(C261:F261,"N")=1,OR($B$9=12,COUNTIF(C261:F261,"E")=1)),"Covered","Check")</f>
        <v>Covered</v>
      </c>
    </row>
    <row r="262" customFormat="false" ht="15" hidden="false" customHeight="false" outlineLevel="0" collapsed="false">
      <c r="A262" s="16" t="n">
        <f aca="false">A261+1</f>
        <v>46575</v>
      </c>
      <c r="B262" s="17" t="str">
        <f aca="false">TEXT(A262,"ddd")</f>
        <v>Wed</v>
      </c>
      <c r="C262" s="18" t="str">
        <f aca="false">IFERROR(MID(INDEX(Patterns!$F$5:$F$31,MATCH($B$5&amp;"|A",Patterns!$A$5:$A$31,0)),MOD($A262-$B$6,INDEX(Patterns!$D$5:$D$31,MATCH($B$5&amp;"|A",Patterns!$A$5:$A$31,0)))+1,1),"-")</f>
        <v>D</v>
      </c>
      <c r="D262" s="18" t="str">
        <f aca="false">IFERROR(MID(INDEX(Patterns!$F$5:$F$31,MATCH($B$5&amp;"|B",Patterns!$A$5:$A$31,0)),MOD($A262-$B$6,INDEX(Patterns!$D$5:$D$31,MATCH($B$5&amp;"|B",Patterns!$A$5:$A$31,0)))+1,1),"-")</f>
        <v>-</v>
      </c>
      <c r="E262" s="18" t="str">
        <f aca="false">IFERROR(MID(INDEX(Patterns!$F$5:$F$31,MATCH($B$5&amp;"|C",Patterns!$A$5:$A$31,0)),MOD($A262-$B$6,INDEX(Patterns!$D$5:$D$31,MATCH($B$5&amp;"|C",Patterns!$A$5:$A$31,0)))+1,1),"-")</f>
        <v>N</v>
      </c>
      <c r="F262" s="18" t="str">
        <f aca="false">IFERROR(MID(INDEX(Patterns!$F$5:$F$31,MATCH($B$5&amp;"|D",Patterns!$A$5:$A$31,0)),MOD($A262-$B$6,INDEX(Patterns!$D$5:$D$31,MATCH($B$5&amp;"|D",Patterns!$A$5:$A$31,0)))+1,1),"-")</f>
        <v>-</v>
      </c>
      <c r="G262" s="18" t="str">
        <f aca="false">TRIM(IF(C262="D","A ","")&amp;IF(D262="D","B ","")&amp;IF(E262="D","C ","")&amp;IF(F262="D","D ",""))</f>
        <v>A</v>
      </c>
      <c r="H262" s="18" t="str">
        <f aca="false">TRIM(IF(C262="E","A ","")&amp;IF(D262="E","B ","")&amp;IF(E262="E","C ","")&amp;IF(F262="E","D ",""))</f>
        <v/>
      </c>
      <c r="I262" s="18" t="str">
        <f aca="false">TRIM(IF(C262="N","A ","")&amp;IF(D262="N","B ","")&amp;IF(E262="N","C ","")&amp;IF(F262="N","D ",""))</f>
        <v>C</v>
      </c>
      <c r="J262" s="18" t="str">
        <f aca="false">IF(AND(COUNTIF(C262:F262,"D")=1,COUNTIF(C262:F262,"N")=1,OR($B$9=12,COUNTIF(C262:F262,"E")=1)),"Covered","Check")</f>
        <v>Covered</v>
      </c>
    </row>
    <row r="263" customFormat="false" ht="15" hidden="false" customHeight="false" outlineLevel="0" collapsed="false">
      <c r="A263" s="16" t="n">
        <f aca="false">A262+1</f>
        <v>46576</v>
      </c>
      <c r="B263" s="17" t="str">
        <f aca="false">TEXT(A263,"ddd")</f>
        <v>Thu</v>
      </c>
      <c r="C263" s="18" t="str">
        <f aca="false">IFERROR(MID(INDEX(Patterns!$F$5:$F$31,MATCH($B$5&amp;"|A",Patterns!$A$5:$A$31,0)),MOD($A263-$B$6,INDEX(Patterns!$D$5:$D$31,MATCH($B$5&amp;"|A",Patterns!$A$5:$A$31,0)))+1,1),"-")</f>
        <v>D</v>
      </c>
      <c r="D263" s="18" t="str">
        <f aca="false">IFERROR(MID(INDEX(Patterns!$F$5:$F$31,MATCH($B$5&amp;"|B",Patterns!$A$5:$A$31,0)),MOD($A263-$B$6,INDEX(Patterns!$D$5:$D$31,MATCH($B$5&amp;"|B",Patterns!$A$5:$A$31,0)))+1,1),"-")</f>
        <v>-</v>
      </c>
      <c r="E263" s="18" t="str">
        <f aca="false">IFERROR(MID(INDEX(Patterns!$F$5:$F$31,MATCH($B$5&amp;"|C",Patterns!$A$5:$A$31,0)),MOD($A263-$B$6,INDEX(Patterns!$D$5:$D$31,MATCH($B$5&amp;"|C",Patterns!$A$5:$A$31,0)))+1,1),"-")</f>
        <v>N</v>
      </c>
      <c r="F263" s="18" t="str">
        <f aca="false">IFERROR(MID(INDEX(Patterns!$F$5:$F$31,MATCH($B$5&amp;"|D",Patterns!$A$5:$A$31,0)),MOD($A263-$B$6,INDEX(Patterns!$D$5:$D$31,MATCH($B$5&amp;"|D",Patterns!$A$5:$A$31,0)))+1,1),"-")</f>
        <v>-</v>
      </c>
      <c r="G263" s="18" t="str">
        <f aca="false">TRIM(IF(C263="D","A ","")&amp;IF(D263="D","B ","")&amp;IF(E263="D","C ","")&amp;IF(F263="D","D ",""))</f>
        <v>A</v>
      </c>
      <c r="H263" s="18" t="str">
        <f aca="false">TRIM(IF(C263="E","A ","")&amp;IF(D263="E","B ","")&amp;IF(E263="E","C ","")&amp;IF(F263="E","D ",""))</f>
        <v/>
      </c>
      <c r="I263" s="18" t="str">
        <f aca="false">TRIM(IF(C263="N","A ","")&amp;IF(D263="N","B ","")&amp;IF(E263="N","C ","")&amp;IF(F263="N","D ",""))</f>
        <v>C</v>
      </c>
      <c r="J263" s="18" t="str">
        <f aca="false">IF(AND(COUNTIF(C263:F263,"D")=1,COUNTIF(C263:F263,"N")=1,OR($B$9=12,COUNTIF(C263:F263,"E")=1)),"Covered","Check")</f>
        <v>Covered</v>
      </c>
    </row>
    <row r="264" customFormat="false" ht="15" hidden="false" customHeight="false" outlineLevel="0" collapsed="false">
      <c r="A264" s="16" t="n">
        <f aca="false">A263+1</f>
        <v>46577</v>
      </c>
      <c r="B264" s="17" t="str">
        <f aca="false">TEXT(A264,"ddd")</f>
        <v>Fri</v>
      </c>
      <c r="C264" s="18" t="str">
        <f aca="false">IFERROR(MID(INDEX(Patterns!$F$5:$F$31,MATCH($B$5&amp;"|A",Patterns!$A$5:$A$31,0)),MOD($A264-$B$6,INDEX(Patterns!$D$5:$D$31,MATCH($B$5&amp;"|A",Patterns!$A$5:$A$31,0)))+1,1),"-")</f>
        <v>-</v>
      </c>
      <c r="D264" s="18" t="str">
        <f aca="false">IFERROR(MID(INDEX(Patterns!$F$5:$F$31,MATCH($B$5&amp;"|B",Patterns!$A$5:$A$31,0)),MOD($A264-$B$6,INDEX(Patterns!$D$5:$D$31,MATCH($B$5&amp;"|B",Patterns!$A$5:$A$31,0)))+1,1),"-")</f>
        <v>D</v>
      </c>
      <c r="E264" s="18" t="str">
        <f aca="false">IFERROR(MID(INDEX(Patterns!$F$5:$F$31,MATCH($B$5&amp;"|C",Patterns!$A$5:$A$31,0)),MOD($A264-$B$6,INDEX(Patterns!$D$5:$D$31,MATCH($B$5&amp;"|C",Patterns!$A$5:$A$31,0)))+1,1),"-")</f>
        <v>-</v>
      </c>
      <c r="F264" s="18" t="str">
        <f aca="false">IFERROR(MID(INDEX(Patterns!$F$5:$F$31,MATCH($B$5&amp;"|D",Patterns!$A$5:$A$31,0)),MOD($A264-$B$6,INDEX(Patterns!$D$5:$D$31,MATCH($B$5&amp;"|D",Patterns!$A$5:$A$31,0)))+1,1),"-")</f>
        <v>N</v>
      </c>
      <c r="G264" s="18" t="str">
        <f aca="false">TRIM(IF(C264="D","A ","")&amp;IF(D264="D","B ","")&amp;IF(E264="D","C ","")&amp;IF(F264="D","D ",""))</f>
        <v>B</v>
      </c>
      <c r="H264" s="18" t="str">
        <f aca="false">TRIM(IF(C264="E","A ","")&amp;IF(D264="E","B ","")&amp;IF(E264="E","C ","")&amp;IF(F264="E","D ",""))</f>
        <v/>
      </c>
      <c r="I264" s="18" t="str">
        <f aca="false">TRIM(IF(C264="N","A ","")&amp;IF(D264="N","B ","")&amp;IF(E264="N","C ","")&amp;IF(F264="N","D ",""))</f>
        <v>D</v>
      </c>
      <c r="J264" s="18" t="str">
        <f aca="false">IF(AND(COUNTIF(C264:F264,"D")=1,COUNTIF(C264:F264,"N")=1,OR($B$9=12,COUNTIF(C264:F264,"E")=1)),"Covered","Check")</f>
        <v>Covered</v>
      </c>
    </row>
    <row r="265" customFormat="false" ht="15" hidden="false" customHeight="false" outlineLevel="0" collapsed="false">
      <c r="A265" s="16" t="n">
        <f aca="false">A264+1</f>
        <v>46578</v>
      </c>
      <c r="B265" s="17" t="str">
        <f aca="false">TEXT(A265,"ddd")</f>
        <v>Sat</v>
      </c>
      <c r="C265" s="18" t="str">
        <f aca="false">IFERROR(MID(INDEX(Patterns!$F$5:$F$31,MATCH($B$5&amp;"|A",Patterns!$A$5:$A$31,0)),MOD($A265-$B$6,INDEX(Patterns!$D$5:$D$31,MATCH($B$5&amp;"|A",Patterns!$A$5:$A$31,0)))+1,1),"-")</f>
        <v>-</v>
      </c>
      <c r="D265" s="18" t="str">
        <f aca="false">IFERROR(MID(INDEX(Patterns!$F$5:$F$31,MATCH($B$5&amp;"|B",Patterns!$A$5:$A$31,0)),MOD($A265-$B$6,INDEX(Patterns!$D$5:$D$31,MATCH($B$5&amp;"|B",Patterns!$A$5:$A$31,0)))+1,1),"-")</f>
        <v>D</v>
      </c>
      <c r="E265" s="18" t="str">
        <f aca="false">IFERROR(MID(INDEX(Patterns!$F$5:$F$31,MATCH($B$5&amp;"|C",Patterns!$A$5:$A$31,0)),MOD($A265-$B$6,INDEX(Patterns!$D$5:$D$31,MATCH($B$5&amp;"|C",Patterns!$A$5:$A$31,0)))+1,1),"-")</f>
        <v>-</v>
      </c>
      <c r="F265" s="18" t="str">
        <f aca="false">IFERROR(MID(INDEX(Patterns!$F$5:$F$31,MATCH($B$5&amp;"|D",Patterns!$A$5:$A$31,0)),MOD($A265-$B$6,INDEX(Patterns!$D$5:$D$31,MATCH($B$5&amp;"|D",Patterns!$A$5:$A$31,0)))+1,1),"-")</f>
        <v>N</v>
      </c>
      <c r="G265" s="18" t="str">
        <f aca="false">TRIM(IF(C265="D","A ","")&amp;IF(D265="D","B ","")&amp;IF(E265="D","C ","")&amp;IF(F265="D","D ",""))</f>
        <v>B</v>
      </c>
      <c r="H265" s="18" t="str">
        <f aca="false">TRIM(IF(C265="E","A ","")&amp;IF(D265="E","B ","")&amp;IF(E265="E","C ","")&amp;IF(F265="E","D ",""))</f>
        <v/>
      </c>
      <c r="I265" s="18" t="str">
        <f aca="false">TRIM(IF(C265="N","A ","")&amp;IF(D265="N","B ","")&amp;IF(E265="N","C ","")&amp;IF(F265="N","D ",""))</f>
        <v>D</v>
      </c>
      <c r="J265" s="18" t="str">
        <f aca="false">IF(AND(COUNTIF(C265:F265,"D")=1,COUNTIF(C265:F265,"N")=1,OR($B$9=12,COUNTIF(C265:F265,"E")=1)),"Covered","Check")</f>
        <v>Covered</v>
      </c>
    </row>
    <row r="266" customFormat="false" ht="15" hidden="false" customHeight="false" outlineLevel="0" collapsed="false">
      <c r="A266" s="16" t="n">
        <f aca="false">A265+1</f>
        <v>46579</v>
      </c>
      <c r="B266" s="17" t="str">
        <f aca="false">TEXT(A266,"ddd")</f>
        <v>Sun</v>
      </c>
      <c r="C266" s="18" t="str">
        <f aca="false">IFERROR(MID(INDEX(Patterns!$F$5:$F$31,MATCH($B$5&amp;"|A",Patterns!$A$5:$A$31,0)),MOD($A266-$B$6,INDEX(Patterns!$D$5:$D$31,MATCH($B$5&amp;"|A",Patterns!$A$5:$A$31,0)))+1,1),"-")</f>
        <v>-</v>
      </c>
      <c r="D266" s="18" t="str">
        <f aca="false">IFERROR(MID(INDEX(Patterns!$F$5:$F$31,MATCH($B$5&amp;"|B",Patterns!$A$5:$A$31,0)),MOD($A266-$B$6,INDEX(Patterns!$D$5:$D$31,MATCH($B$5&amp;"|B",Patterns!$A$5:$A$31,0)))+1,1),"-")</f>
        <v>D</v>
      </c>
      <c r="E266" s="18" t="str">
        <f aca="false">IFERROR(MID(INDEX(Patterns!$F$5:$F$31,MATCH($B$5&amp;"|C",Patterns!$A$5:$A$31,0)),MOD($A266-$B$6,INDEX(Patterns!$D$5:$D$31,MATCH($B$5&amp;"|C",Patterns!$A$5:$A$31,0)))+1,1),"-")</f>
        <v>-</v>
      </c>
      <c r="F266" s="18" t="str">
        <f aca="false">IFERROR(MID(INDEX(Patterns!$F$5:$F$31,MATCH($B$5&amp;"|D",Patterns!$A$5:$A$31,0)),MOD($A266-$B$6,INDEX(Patterns!$D$5:$D$31,MATCH($B$5&amp;"|D",Patterns!$A$5:$A$31,0)))+1,1),"-")</f>
        <v>N</v>
      </c>
      <c r="G266" s="18" t="str">
        <f aca="false">TRIM(IF(C266="D","A ","")&amp;IF(D266="D","B ","")&amp;IF(E266="D","C ","")&amp;IF(F266="D","D ",""))</f>
        <v>B</v>
      </c>
      <c r="H266" s="18" t="str">
        <f aca="false">TRIM(IF(C266="E","A ","")&amp;IF(D266="E","B ","")&amp;IF(E266="E","C ","")&amp;IF(F266="E","D ",""))</f>
        <v/>
      </c>
      <c r="I266" s="18" t="str">
        <f aca="false">TRIM(IF(C266="N","A ","")&amp;IF(D266="N","B ","")&amp;IF(E266="N","C ","")&amp;IF(F266="N","D ",""))</f>
        <v>D</v>
      </c>
      <c r="J266" s="18" t="str">
        <f aca="false">IF(AND(COUNTIF(C266:F266,"D")=1,COUNTIF(C266:F266,"N")=1,OR($B$9=12,COUNTIF(C266:F266,"E")=1)),"Covered","Check")</f>
        <v>Covered</v>
      </c>
    </row>
    <row r="267" customFormat="false" ht="15" hidden="false" customHeight="false" outlineLevel="0" collapsed="false">
      <c r="A267" s="16" t="n">
        <f aca="false">A266+1</f>
        <v>46580</v>
      </c>
      <c r="B267" s="17" t="str">
        <f aca="false">TEXT(A267,"ddd")</f>
        <v>Mon</v>
      </c>
      <c r="C267" s="18" t="str">
        <f aca="false">IFERROR(MID(INDEX(Patterns!$F$5:$F$31,MATCH($B$5&amp;"|A",Patterns!$A$5:$A$31,0)),MOD($A267-$B$6,INDEX(Patterns!$D$5:$D$31,MATCH($B$5&amp;"|A",Patterns!$A$5:$A$31,0)))+1,1),"-")</f>
        <v>D</v>
      </c>
      <c r="D267" s="18" t="str">
        <f aca="false">IFERROR(MID(INDEX(Patterns!$F$5:$F$31,MATCH($B$5&amp;"|B",Patterns!$A$5:$A$31,0)),MOD($A267-$B$6,INDEX(Patterns!$D$5:$D$31,MATCH($B$5&amp;"|B",Patterns!$A$5:$A$31,0)))+1,1),"-")</f>
        <v>-</v>
      </c>
      <c r="E267" s="18" t="str">
        <f aca="false">IFERROR(MID(INDEX(Patterns!$F$5:$F$31,MATCH($B$5&amp;"|C",Patterns!$A$5:$A$31,0)),MOD($A267-$B$6,INDEX(Patterns!$D$5:$D$31,MATCH($B$5&amp;"|C",Patterns!$A$5:$A$31,0)))+1,1),"-")</f>
        <v>N</v>
      </c>
      <c r="F267" s="18" t="str">
        <f aca="false">IFERROR(MID(INDEX(Patterns!$F$5:$F$31,MATCH($B$5&amp;"|D",Patterns!$A$5:$A$31,0)),MOD($A267-$B$6,INDEX(Patterns!$D$5:$D$31,MATCH($B$5&amp;"|D",Patterns!$A$5:$A$31,0)))+1,1),"-")</f>
        <v>-</v>
      </c>
      <c r="G267" s="18" t="str">
        <f aca="false">TRIM(IF(C267="D","A ","")&amp;IF(D267="D","B ","")&amp;IF(E267="D","C ","")&amp;IF(F267="D","D ",""))</f>
        <v>A</v>
      </c>
      <c r="H267" s="18" t="str">
        <f aca="false">TRIM(IF(C267="E","A ","")&amp;IF(D267="E","B ","")&amp;IF(E267="E","C ","")&amp;IF(F267="E","D ",""))</f>
        <v/>
      </c>
      <c r="I267" s="18" t="str">
        <f aca="false">TRIM(IF(C267="N","A ","")&amp;IF(D267="N","B ","")&amp;IF(E267="N","C ","")&amp;IF(F267="N","D ",""))</f>
        <v>C</v>
      </c>
      <c r="J267" s="18" t="str">
        <f aca="false">IF(AND(COUNTIF(C267:F267,"D")=1,COUNTIF(C267:F267,"N")=1,OR($B$9=12,COUNTIF(C267:F267,"E")=1)),"Covered","Check")</f>
        <v>Covered</v>
      </c>
    </row>
    <row r="268" customFormat="false" ht="15" hidden="false" customHeight="false" outlineLevel="0" collapsed="false">
      <c r="A268" s="16" t="n">
        <f aca="false">A267+1</f>
        <v>46581</v>
      </c>
      <c r="B268" s="17" t="str">
        <f aca="false">TEXT(A268,"ddd")</f>
        <v>Tue</v>
      </c>
      <c r="C268" s="18" t="str">
        <f aca="false">IFERROR(MID(INDEX(Patterns!$F$5:$F$31,MATCH($B$5&amp;"|A",Patterns!$A$5:$A$31,0)),MOD($A268-$B$6,INDEX(Patterns!$D$5:$D$31,MATCH($B$5&amp;"|A",Patterns!$A$5:$A$31,0)))+1,1),"-")</f>
        <v>D</v>
      </c>
      <c r="D268" s="18" t="str">
        <f aca="false">IFERROR(MID(INDEX(Patterns!$F$5:$F$31,MATCH($B$5&amp;"|B",Patterns!$A$5:$A$31,0)),MOD($A268-$B$6,INDEX(Patterns!$D$5:$D$31,MATCH($B$5&amp;"|B",Patterns!$A$5:$A$31,0)))+1,1),"-")</f>
        <v>-</v>
      </c>
      <c r="E268" s="18" t="str">
        <f aca="false">IFERROR(MID(INDEX(Patterns!$F$5:$F$31,MATCH($B$5&amp;"|C",Patterns!$A$5:$A$31,0)),MOD($A268-$B$6,INDEX(Patterns!$D$5:$D$31,MATCH($B$5&amp;"|C",Patterns!$A$5:$A$31,0)))+1,1),"-")</f>
        <v>N</v>
      </c>
      <c r="F268" s="18" t="str">
        <f aca="false">IFERROR(MID(INDEX(Patterns!$F$5:$F$31,MATCH($B$5&amp;"|D",Patterns!$A$5:$A$31,0)),MOD($A268-$B$6,INDEX(Patterns!$D$5:$D$31,MATCH($B$5&amp;"|D",Patterns!$A$5:$A$31,0)))+1,1),"-")</f>
        <v>-</v>
      </c>
      <c r="G268" s="18" t="str">
        <f aca="false">TRIM(IF(C268="D","A ","")&amp;IF(D268="D","B ","")&amp;IF(E268="D","C ","")&amp;IF(F268="D","D ",""))</f>
        <v>A</v>
      </c>
      <c r="H268" s="18" t="str">
        <f aca="false">TRIM(IF(C268="E","A ","")&amp;IF(D268="E","B ","")&amp;IF(E268="E","C ","")&amp;IF(F268="E","D ",""))</f>
        <v/>
      </c>
      <c r="I268" s="18" t="str">
        <f aca="false">TRIM(IF(C268="N","A ","")&amp;IF(D268="N","B ","")&amp;IF(E268="N","C ","")&amp;IF(F268="N","D ",""))</f>
        <v>C</v>
      </c>
      <c r="J268" s="18" t="str">
        <f aca="false">IF(AND(COUNTIF(C268:F268,"D")=1,COUNTIF(C268:F268,"N")=1,OR($B$9=12,COUNTIF(C268:F268,"E")=1)),"Covered","Check")</f>
        <v>Covered</v>
      </c>
    </row>
    <row r="269" customFormat="false" ht="15" hidden="false" customHeight="false" outlineLevel="0" collapsed="false">
      <c r="A269" s="16" t="n">
        <f aca="false">A268+1</f>
        <v>46582</v>
      </c>
      <c r="B269" s="17" t="str">
        <f aca="false">TEXT(A269,"ddd")</f>
        <v>Wed</v>
      </c>
      <c r="C269" s="18" t="str">
        <f aca="false">IFERROR(MID(INDEX(Patterns!$F$5:$F$31,MATCH($B$5&amp;"|A",Patterns!$A$5:$A$31,0)),MOD($A269-$B$6,INDEX(Patterns!$D$5:$D$31,MATCH($B$5&amp;"|A",Patterns!$A$5:$A$31,0)))+1,1),"-")</f>
        <v>-</v>
      </c>
      <c r="D269" s="18" t="str">
        <f aca="false">IFERROR(MID(INDEX(Patterns!$F$5:$F$31,MATCH($B$5&amp;"|B",Patterns!$A$5:$A$31,0)),MOD($A269-$B$6,INDEX(Patterns!$D$5:$D$31,MATCH($B$5&amp;"|B",Patterns!$A$5:$A$31,0)))+1,1),"-")</f>
        <v>D</v>
      </c>
      <c r="E269" s="18" t="str">
        <f aca="false">IFERROR(MID(INDEX(Patterns!$F$5:$F$31,MATCH($B$5&amp;"|C",Patterns!$A$5:$A$31,0)),MOD($A269-$B$6,INDEX(Patterns!$D$5:$D$31,MATCH($B$5&amp;"|C",Patterns!$A$5:$A$31,0)))+1,1),"-")</f>
        <v>-</v>
      </c>
      <c r="F269" s="18" t="str">
        <f aca="false">IFERROR(MID(INDEX(Patterns!$F$5:$F$31,MATCH($B$5&amp;"|D",Patterns!$A$5:$A$31,0)),MOD($A269-$B$6,INDEX(Patterns!$D$5:$D$31,MATCH($B$5&amp;"|D",Patterns!$A$5:$A$31,0)))+1,1),"-")</f>
        <v>N</v>
      </c>
      <c r="G269" s="18" t="str">
        <f aca="false">TRIM(IF(C269="D","A ","")&amp;IF(D269="D","B ","")&amp;IF(E269="D","C ","")&amp;IF(F269="D","D ",""))</f>
        <v>B</v>
      </c>
      <c r="H269" s="18" t="str">
        <f aca="false">TRIM(IF(C269="E","A ","")&amp;IF(D269="E","B ","")&amp;IF(E269="E","C ","")&amp;IF(F269="E","D ",""))</f>
        <v/>
      </c>
      <c r="I269" s="18" t="str">
        <f aca="false">TRIM(IF(C269="N","A ","")&amp;IF(D269="N","B ","")&amp;IF(E269="N","C ","")&amp;IF(F269="N","D ",""))</f>
        <v>D</v>
      </c>
      <c r="J269" s="18" t="str">
        <f aca="false">IF(AND(COUNTIF(C269:F269,"D")=1,COUNTIF(C269:F269,"N")=1,OR($B$9=12,COUNTIF(C269:F269,"E")=1)),"Covered","Check")</f>
        <v>Covered</v>
      </c>
    </row>
    <row r="270" customFormat="false" ht="15" hidden="false" customHeight="false" outlineLevel="0" collapsed="false">
      <c r="A270" s="16" t="n">
        <f aca="false">A269+1</f>
        <v>46583</v>
      </c>
      <c r="B270" s="17" t="str">
        <f aca="false">TEXT(A270,"ddd")</f>
        <v>Thu</v>
      </c>
      <c r="C270" s="18" t="str">
        <f aca="false">IFERROR(MID(INDEX(Patterns!$F$5:$F$31,MATCH($B$5&amp;"|A",Patterns!$A$5:$A$31,0)),MOD($A270-$B$6,INDEX(Patterns!$D$5:$D$31,MATCH($B$5&amp;"|A",Patterns!$A$5:$A$31,0)))+1,1),"-")</f>
        <v>-</v>
      </c>
      <c r="D270" s="18" t="str">
        <f aca="false">IFERROR(MID(INDEX(Patterns!$F$5:$F$31,MATCH($B$5&amp;"|B",Patterns!$A$5:$A$31,0)),MOD($A270-$B$6,INDEX(Patterns!$D$5:$D$31,MATCH($B$5&amp;"|B",Patterns!$A$5:$A$31,0)))+1,1),"-")</f>
        <v>D</v>
      </c>
      <c r="E270" s="18" t="str">
        <f aca="false">IFERROR(MID(INDEX(Patterns!$F$5:$F$31,MATCH($B$5&amp;"|C",Patterns!$A$5:$A$31,0)),MOD($A270-$B$6,INDEX(Patterns!$D$5:$D$31,MATCH($B$5&amp;"|C",Patterns!$A$5:$A$31,0)))+1,1),"-")</f>
        <v>-</v>
      </c>
      <c r="F270" s="18" t="str">
        <f aca="false">IFERROR(MID(INDEX(Patterns!$F$5:$F$31,MATCH($B$5&amp;"|D",Patterns!$A$5:$A$31,0)),MOD($A270-$B$6,INDEX(Patterns!$D$5:$D$31,MATCH($B$5&amp;"|D",Patterns!$A$5:$A$31,0)))+1,1),"-")</f>
        <v>N</v>
      </c>
      <c r="G270" s="18" t="str">
        <f aca="false">TRIM(IF(C270="D","A ","")&amp;IF(D270="D","B ","")&amp;IF(E270="D","C ","")&amp;IF(F270="D","D ",""))</f>
        <v>B</v>
      </c>
      <c r="H270" s="18" t="str">
        <f aca="false">TRIM(IF(C270="E","A ","")&amp;IF(D270="E","B ","")&amp;IF(E270="E","C ","")&amp;IF(F270="E","D ",""))</f>
        <v/>
      </c>
      <c r="I270" s="18" t="str">
        <f aca="false">TRIM(IF(C270="N","A ","")&amp;IF(D270="N","B ","")&amp;IF(E270="N","C ","")&amp;IF(F270="N","D ",""))</f>
        <v>D</v>
      </c>
      <c r="J270" s="18" t="str">
        <f aca="false">IF(AND(COUNTIF(C270:F270,"D")=1,COUNTIF(C270:F270,"N")=1,OR($B$9=12,COUNTIF(C270:F270,"E")=1)),"Covered","Check")</f>
        <v>Covered</v>
      </c>
    </row>
    <row r="271" customFormat="false" ht="15" hidden="false" customHeight="false" outlineLevel="0" collapsed="false">
      <c r="A271" s="16" t="n">
        <f aca="false">A270+1</f>
        <v>46584</v>
      </c>
      <c r="B271" s="17" t="str">
        <f aca="false">TEXT(A271,"ddd")</f>
        <v>Fri</v>
      </c>
      <c r="C271" s="18" t="str">
        <f aca="false">IFERROR(MID(INDEX(Patterns!$F$5:$F$31,MATCH($B$5&amp;"|A",Patterns!$A$5:$A$31,0)),MOD($A271-$B$6,INDEX(Patterns!$D$5:$D$31,MATCH($B$5&amp;"|A",Patterns!$A$5:$A$31,0)))+1,1),"-")</f>
        <v>D</v>
      </c>
      <c r="D271" s="18" t="str">
        <f aca="false">IFERROR(MID(INDEX(Patterns!$F$5:$F$31,MATCH($B$5&amp;"|B",Patterns!$A$5:$A$31,0)),MOD($A271-$B$6,INDEX(Patterns!$D$5:$D$31,MATCH($B$5&amp;"|B",Patterns!$A$5:$A$31,0)))+1,1),"-")</f>
        <v>-</v>
      </c>
      <c r="E271" s="18" t="str">
        <f aca="false">IFERROR(MID(INDEX(Patterns!$F$5:$F$31,MATCH($B$5&amp;"|C",Patterns!$A$5:$A$31,0)),MOD($A271-$B$6,INDEX(Patterns!$D$5:$D$31,MATCH($B$5&amp;"|C",Patterns!$A$5:$A$31,0)))+1,1),"-")</f>
        <v>N</v>
      </c>
      <c r="F271" s="18" t="str">
        <f aca="false">IFERROR(MID(INDEX(Patterns!$F$5:$F$31,MATCH($B$5&amp;"|D",Patterns!$A$5:$A$31,0)),MOD($A271-$B$6,INDEX(Patterns!$D$5:$D$31,MATCH($B$5&amp;"|D",Patterns!$A$5:$A$31,0)))+1,1),"-")</f>
        <v>-</v>
      </c>
      <c r="G271" s="18" t="str">
        <f aca="false">TRIM(IF(C271="D","A ","")&amp;IF(D271="D","B ","")&amp;IF(E271="D","C ","")&amp;IF(F271="D","D ",""))</f>
        <v>A</v>
      </c>
      <c r="H271" s="18" t="str">
        <f aca="false">TRIM(IF(C271="E","A ","")&amp;IF(D271="E","B ","")&amp;IF(E271="E","C ","")&amp;IF(F271="E","D ",""))</f>
        <v/>
      </c>
      <c r="I271" s="18" t="str">
        <f aca="false">TRIM(IF(C271="N","A ","")&amp;IF(D271="N","B ","")&amp;IF(E271="N","C ","")&amp;IF(F271="N","D ",""))</f>
        <v>C</v>
      </c>
      <c r="J271" s="18" t="str">
        <f aca="false">IF(AND(COUNTIF(C271:F271,"D")=1,COUNTIF(C271:F271,"N")=1,OR($B$9=12,COUNTIF(C271:F271,"E")=1)),"Covered","Check")</f>
        <v>Covered</v>
      </c>
    </row>
    <row r="272" customFormat="false" ht="15" hidden="false" customHeight="false" outlineLevel="0" collapsed="false">
      <c r="A272" s="16" t="n">
        <f aca="false">A271+1</f>
        <v>46585</v>
      </c>
      <c r="B272" s="17" t="str">
        <f aca="false">TEXT(A272,"ddd")</f>
        <v>Sat</v>
      </c>
      <c r="C272" s="18" t="str">
        <f aca="false">IFERROR(MID(INDEX(Patterns!$F$5:$F$31,MATCH($B$5&amp;"|A",Patterns!$A$5:$A$31,0)),MOD($A272-$B$6,INDEX(Patterns!$D$5:$D$31,MATCH($B$5&amp;"|A",Patterns!$A$5:$A$31,0)))+1,1),"-")</f>
        <v>D</v>
      </c>
      <c r="D272" s="18" t="str">
        <f aca="false">IFERROR(MID(INDEX(Patterns!$F$5:$F$31,MATCH($B$5&amp;"|B",Patterns!$A$5:$A$31,0)),MOD($A272-$B$6,INDEX(Patterns!$D$5:$D$31,MATCH($B$5&amp;"|B",Patterns!$A$5:$A$31,0)))+1,1),"-")</f>
        <v>-</v>
      </c>
      <c r="E272" s="18" t="str">
        <f aca="false">IFERROR(MID(INDEX(Patterns!$F$5:$F$31,MATCH($B$5&amp;"|C",Patterns!$A$5:$A$31,0)),MOD($A272-$B$6,INDEX(Patterns!$D$5:$D$31,MATCH($B$5&amp;"|C",Patterns!$A$5:$A$31,0)))+1,1),"-")</f>
        <v>N</v>
      </c>
      <c r="F272" s="18" t="str">
        <f aca="false">IFERROR(MID(INDEX(Patterns!$F$5:$F$31,MATCH($B$5&amp;"|D",Patterns!$A$5:$A$31,0)),MOD($A272-$B$6,INDEX(Patterns!$D$5:$D$31,MATCH($B$5&amp;"|D",Patterns!$A$5:$A$31,0)))+1,1),"-")</f>
        <v>-</v>
      </c>
      <c r="G272" s="18" t="str">
        <f aca="false">TRIM(IF(C272="D","A ","")&amp;IF(D272="D","B ","")&amp;IF(E272="D","C ","")&amp;IF(F272="D","D ",""))</f>
        <v>A</v>
      </c>
      <c r="H272" s="18" t="str">
        <f aca="false">TRIM(IF(C272="E","A ","")&amp;IF(D272="E","B ","")&amp;IF(E272="E","C ","")&amp;IF(F272="E","D ",""))</f>
        <v/>
      </c>
      <c r="I272" s="18" t="str">
        <f aca="false">TRIM(IF(C272="N","A ","")&amp;IF(D272="N","B ","")&amp;IF(E272="N","C ","")&amp;IF(F272="N","D ",""))</f>
        <v>C</v>
      </c>
      <c r="J272" s="18" t="str">
        <f aca="false">IF(AND(COUNTIF(C272:F272,"D")=1,COUNTIF(C272:F272,"N")=1,OR($B$9=12,COUNTIF(C272:F272,"E")=1)),"Covered","Check")</f>
        <v>Covered</v>
      </c>
    </row>
    <row r="273" customFormat="false" ht="15" hidden="false" customHeight="false" outlineLevel="0" collapsed="false">
      <c r="A273" s="16" t="n">
        <f aca="false">A272+1</f>
        <v>46586</v>
      </c>
      <c r="B273" s="17" t="str">
        <f aca="false">TEXT(A273,"ddd")</f>
        <v>Sun</v>
      </c>
      <c r="C273" s="18" t="str">
        <f aca="false">IFERROR(MID(INDEX(Patterns!$F$5:$F$31,MATCH($B$5&amp;"|A",Patterns!$A$5:$A$31,0)),MOD($A273-$B$6,INDEX(Patterns!$D$5:$D$31,MATCH($B$5&amp;"|A",Patterns!$A$5:$A$31,0)))+1,1),"-")</f>
        <v>D</v>
      </c>
      <c r="D273" s="18" t="str">
        <f aca="false">IFERROR(MID(INDEX(Patterns!$F$5:$F$31,MATCH($B$5&amp;"|B",Patterns!$A$5:$A$31,0)),MOD($A273-$B$6,INDEX(Patterns!$D$5:$D$31,MATCH($B$5&amp;"|B",Patterns!$A$5:$A$31,0)))+1,1),"-")</f>
        <v>-</v>
      </c>
      <c r="E273" s="18" t="str">
        <f aca="false">IFERROR(MID(INDEX(Patterns!$F$5:$F$31,MATCH($B$5&amp;"|C",Patterns!$A$5:$A$31,0)),MOD($A273-$B$6,INDEX(Patterns!$D$5:$D$31,MATCH($B$5&amp;"|C",Patterns!$A$5:$A$31,0)))+1,1),"-")</f>
        <v>N</v>
      </c>
      <c r="F273" s="18" t="str">
        <f aca="false">IFERROR(MID(INDEX(Patterns!$F$5:$F$31,MATCH($B$5&amp;"|D",Patterns!$A$5:$A$31,0)),MOD($A273-$B$6,INDEX(Patterns!$D$5:$D$31,MATCH($B$5&amp;"|D",Patterns!$A$5:$A$31,0)))+1,1),"-")</f>
        <v>-</v>
      </c>
      <c r="G273" s="18" t="str">
        <f aca="false">TRIM(IF(C273="D","A ","")&amp;IF(D273="D","B ","")&amp;IF(E273="D","C ","")&amp;IF(F273="D","D ",""))</f>
        <v>A</v>
      </c>
      <c r="H273" s="18" t="str">
        <f aca="false">TRIM(IF(C273="E","A ","")&amp;IF(D273="E","B ","")&amp;IF(E273="E","C ","")&amp;IF(F273="E","D ",""))</f>
        <v/>
      </c>
      <c r="I273" s="18" t="str">
        <f aca="false">TRIM(IF(C273="N","A ","")&amp;IF(D273="N","B ","")&amp;IF(E273="N","C ","")&amp;IF(F273="N","D ",""))</f>
        <v>C</v>
      </c>
      <c r="J273" s="18" t="str">
        <f aca="false">IF(AND(COUNTIF(C273:F273,"D")=1,COUNTIF(C273:F273,"N")=1,OR($B$9=12,COUNTIF(C273:F273,"E")=1)),"Covered","Check")</f>
        <v>Covered</v>
      </c>
    </row>
    <row r="274" customFormat="false" ht="15" hidden="false" customHeight="false" outlineLevel="0" collapsed="false">
      <c r="A274" s="16" t="n">
        <f aca="false">A273+1</f>
        <v>46587</v>
      </c>
      <c r="B274" s="17" t="str">
        <f aca="false">TEXT(A274,"ddd")</f>
        <v>Mon</v>
      </c>
      <c r="C274" s="18" t="str">
        <f aca="false">IFERROR(MID(INDEX(Patterns!$F$5:$F$31,MATCH($B$5&amp;"|A",Patterns!$A$5:$A$31,0)),MOD($A274-$B$6,INDEX(Patterns!$D$5:$D$31,MATCH($B$5&amp;"|A",Patterns!$A$5:$A$31,0)))+1,1),"-")</f>
        <v>-</v>
      </c>
      <c r="D274" s="18" t="str">
        <f aca="false">IFERROR(MID(INDEX(Patterns!$F$5:$F$31,MATCH($B$5&amp;"|B",Patterns!$A$5:$A$31,0)),MOD($A274-$B$6,INDEX(Patterns!$D$5:$D$31,MATCH($B$5&amp;"|B",Patterns!$A$5:$A$31,0)))+1,1),"-")</f>
        <v>D</v>
      </c>
      <c r="E274" s="18" t="str">
        <f aca="false">IFERROR(MID(INDEX(Patterns!$F$5:$F$31,MATCH($B$5&amp;"|C",Patterns!$A$5:$A$31,0)),MOD($A274-$B$6,INDEX(Patterns!$D$5:$D$31,MATCH($B$5&amp;"|C",Patterns!$A$5:$A$31,0)))+1,1),"-")</f>
        <v>-</v>
      </c>
      <c r="F274" s="18" t="str">
        <f aca="false">IFERROR(MID(INDEX(Patterns!$F$5:$F$31,MATCH($B$5&amp;"|D",Patterns!$A$5:$A$31,0)),MOD($A274-$B$6,INDEX(Patterns!$D$5:$D$31,MATCH($B$5&amp;"|D",Patterns!$A$5:$A$31,0)))+1,1),"-")</f>
        <v>N</v>
      </c>
      <c r="G274" s="18" t="str">
        <f aca="false">TRIM(IF(C274="D","A ","")&amp;IF(D274="D","B ","")&amp;IF(E274="D","C ","")&amp;IF(F274="D","D ",""))</f>
        <v>B</v>
      </c>
      <c r="H274" s="18" t="str">
        <f aca="false">TRIM(IF(C274="E","A ","")&amp;IF(D274="E","B ","")&amp;IF(E274="E","C ","")&amp;IF(F274="E","D ",""))</f>
        <v/>
      </c>
      <c r="I274" s="18" t="str">
        <f aca="false">TRIM(IF(C274="N","A ","")&amp;IF(D274="N","B ","")&amp;IF(E274="N","C ","")&amp;IF(F274="N","D ",""))</f>
        <v>D</v>
      </c>
      <c r="J274" s="18" t="str">
        <f aca="false">IF(AND(COUNTIF(C274:F274,"D")=1,COUNTIF(C274:F274,"N")=1,OR($B$9=12,COUNTIF(C274:F274,"E")=1)),"Covered","Check")</f>
        <v>Covered</v>
      </c>
    </row>
    <row r="275" customFormat="false" ht="15" hidden="false" customHeight="false" outlineLevel="0" collapsed="false">
      <c r="A275" s="16" t="n">
        <f aca="false">A274+1</f>
        <v>46588</v>
      </c>
      <c r="B275" s="17" t="str">
        <f aca="false">TEXT(A275,"ddd")</f>
        <v>Tue</v>
      </c>
      <c r="C275" s="18" t="str">
        <f aca="false">IFERROR(MID(INDEX(Patterns!$F$5:$F$31,MATCH($B$5&amp;"|A",Patterns!$A$5:$A$31,0)),MOD($A275-$B$6,INDEX(Patterns!$D$5:$D$31,MATCH($B$5&amp;"|A",Patterns!$A$5:$A$31,0)))+1,1),"-")</f>
        <v>-</v>
      </c>
      <c r="D275" s="18" t="str">
        <f aca="false">IFERROR(MID(INDEX(Patterns!$F$5:$F$31,MATCH($B$5&amp;"|B",Patterns!$A$5:$A$31,0)),MOD($A275-$B$6,INDEX(Patterns!$D$5:$D$31,MATCH($B$5&amp;"|B",Patterns!$A$5:$A$31,0)))+1,1),"-")</f>
        <v>D</v>
      </c>
      <c r="E275" s="18" t="str">
        <f aca="false">IFERROR(MID(INDEX(Patterns!$F$5:$F$31,MATCH($B$5&amp;"|C",Patterns!$A$5:$A$31,0)),MOD($A275-$B$6,INDEX(Patterns!$D$5:$D$31,MATCH($B$5&amp;"|C",Patterns!$A$5:$A$31,0)))+1,1),"-")</f>
        <v>-</v>
      </c>
      <c r="F275" s="18" t="str">
        <f aca="false">IFERROR(MID(INDEX(Patterns!$F$5:$F$31,MATCH($B$5&amp;"|D",Patterns!$A$5:$A$31,0)),MOD($A275-$B$6,INDEX(Patterns!$D$5:$D$31,MATCH($B$5&amp;"|D",Patterns!$A$5:$A$31,0)))+1,1),"-")</f>
        <v>N</v>
      </c>
      <c r="G275" s="18" t="str">
        <f aca="false">TRIM(IF(C275="D","A ","")&amp;IF(D275="D","B ","")&amp;IF(E275="D","C ","")&amp;IF(F275="D","D ",""))</f>
        <v>B</v>
      </c>
      <c r="H275" s="18" t="str">
        <f aca="false">TRIM(IF(C275="E","A ","")&amp;IF(D275="E","B ","")&amp;IF(E275="E","C ","")&amp;IF(F275="E","D ",""))</f>
        <v/>
      </c>
      <c r="I275" s="18" t="str">
        <f aca="false">TRIM(IF(C275="N","A ","")&amp;IF(D275="N","B ","")&amp;IF(E275="N","C ","")&amp;IF(F275="N","D ",""))</f>
        <v>D</v>
      </c>
      <c r="J275" s="18" t="str">
        <f aca="false">IF(AND(COUNTIF(C275:F275,"D")=1,COUNTIF(C275:F275,"N")=1,OR($B$9=12,COUNTIF(C275:F275,"E")=1)),"Covered","Check")</f>
        <v>Covered</v>
      </c>
    </row>
    <row r="276" customFormat="false" ht="15" hidden="false" customHeight="false" outlineLevel="0" collapsed="false">
      <c r="A276" s="16" t="n">
        <f aca="false">A275+1</f>
        <v>46589</v>
      </c>
      <c r="B276" s="17" t="str">
        <f aca="false">TEXT(A276,"ddd")</f>
        <v>Wed</v>
      </c>
      <c r="C276" s="18" t="str">
        <f aca="false">IFERROR(MID(INDEX(Patterns!$F$5:$F$31,MATCH($B$5&amp;"|A",Patterns!$A$5:$A$31,0)),MOD($A276-$B$6,INDEX(Patterns!$D$5:$D$31,MATCH($B$5&amp;"|A",Patterns!$A$5:$A$31,0)))+1,1),"-")</f>
        <v>D</v>
      </c>
      <c r="D276" s="18" t="str">
        <f aca="false">IFERROR(MID(INDEX(Patterns!$F$5:$F$31,MATCH($B$5&amp;"|B",Patterns!$A$5:$A$31,0)),MOD($A276-$B$6,INDEX(Patterns!$D$5:$D$31,MATCH($B$5&amp;"|B",Patterns!$A$5:$A$31,0)))+1,1),"-")</f>
        <v>-</v>
      </c>
      <c r="E276" s="18" t="str">
        <f aca="false">IFERROR(MID(INDEX(Patterns!$F$5:$F$31,MATCH($B$5&amp;"|C",Patterns!$A$5:$A$31,0)),MOD($A276-$B$6,INDEX(Patterns!$D$5:$D$31,MATCH($B$5&amp;"|C",Patterns!$A$5:$A$31,0)))+1,1),"-")</f>
        <v>N</v>
      </c>
      <c r="F276" s="18" t="str">
        <f aca="false">IFERROR(MID(INDEX(Patterns!$F$5:$F$31,MATCH($B$5&amp;"|D",Patterns!$A$5:$A$31,0)),MOD($A276-$B$6,INDEX(Patterns!$D$5:$D$31,MATCH($B$5&amp;"|D",Patterns!$A$5:$A$31,0)))+1,1),"-")</f>
        <v>-</v>
      </c>
      <c r="G276" s="18" t="str">
        <f aca="false">TRIM(IF(C276="D","A ","")&amp;IF(D276="D","B ","")&amp;IF(E276="D","C ","")&amp;IF(F276="D","D ",""))</f>
        <v>A</v>
      </c>
      <c r="H276" s="18" t="str">
        <f aca="false">TRIM(IF(C276="E","A ","")&amp;IF(D276="E","B ","")&amp;IF(E276="E","C ","")&amp;IF(F276="E","D ",""))</f>
        <v/>
      </c>
      <c r="I276" s="18" t="str">
        <f aca="false">TRIM(IF(C276="N","A ","")&amp;IF(D276="N","B ","")&amp;IF(E276="N","C ","")&amp;IF(F276="N","D ",""))</f>
        <v>C</v>
      </c>
      <c r="J276" s="18" t="str">
        <f aca="false">IF(AND(COUNTIF(C276:F276,"D")=1,COUNTIF(C276:F276,"N")=1,OR($B$9=12,COUNTIF(C276:F276,"E")=1)),"Covered","Check")</f>
        <v>Covered</v>
      </c>
    </row>
    <row r="277" customFormat="false" ht="15" hidden="false" customHeight="false" outlineLevel="0" collapsed="false">
      <c r="A277" s="16" t="n">
        <f aca="false">A276+1</f>
        <v>46590</v>
      </c>
      <c r="B277" s="17" t="str">
        <f aca="false">TEXT(A277,"ddd")</f>
        <v>Thu</v>
      </c>
      <c r="C277" s="18" t="str">
        <f aca="false">IFERROR(MID(INDEX(Patterns!$F$5:$F$31,MATCH($B$5&amp;"|A",Patterns!$A$5:$A$31,0)),MOD($A277-$B$6,INDEX(Patterns!$D$5:$D$31,MATCH($B$5&amp;"|A",Patterns!$A$5:$A$31,0)))+1,1),"-")</f>
        <v>D</v>
      </c>
      <c r="D277" s="18" t="str">
        <f aca="false">IFERROR(MID(INDEX(Patterns!$F$5:$F$31,MATCH($B$5&amp;"|B",Patterns!$A$5:$A$31,0)),MOD($A277-$B$6,INDEX(Patterns!$D$5:$D$31,MATCH($B$5&amp;"|B",Patterns!$A$5:$A$31,0)))+1,1),"-")</f>
        <v>-</v>
      </c>
      <c r="E277" s="18" t="str">
        <f aca="false">IFERROR(MID(INDEX(Patterns!$F$5:$F$31,MATCH($B$5&amp;"|C",Patterns!$A$5:$A$31,0)),MOD($A277-$B$6,INDEX(Patterns!$D$5:$D$31,MATCH($B$5&amp;"|C",Patterns!$A$5:$A$31,0)))+1,1),"-")</f>
        <v>N</v>
      </c>
      <c r="F277" s="18" t="str">
        <f aca="false">IFERROR(MID(INDEX(Patterns!$F$5:$F$31,MATCH($B$5&amp;"|D",Patterns!$A$5:$A$31,0)),MOD($A277-$B$6,INDEX(Patterns!$D$5:$D$31,MATCH($B$5&amp;"|D",Patterns!$A$5:$A$31,0)))+1,1),"-")</f>
        <v>-</v>
      </c>
      <c r="G277" s="18" t="str">
        <f aca="false">TRIM(IF(C277="D","A ","")&amp;IF(D277="D","B ","")&amp;IF(E277="D","C ","")&amp;IF(F277="D","D ",""))</f>
        <v>A</v>
      </c>
      <c r="H277" s="18" t="str">
        <f aca="false">TRIM(IF(C277="E","A ","")&amp;IF(D277="E","B ","")&amp;IF(E277="E","C ","")&amp;IF(F277="E","D ",""))</f>
        <v/>
      </c>
      <c r="I277" s="18" t="str">
        <f aca="false">TRIM(IF(C277="N","A ","")&amp;IF(D277="N","B ","")&amp;IF(E277="N","C ","")&amp;IF(F277="N","D ",""))</f>
        <v>C</v>
      </c>
      <c r="J277" s="18" t="str">
        <f aca="false">IF(AND(COUNTIF(C277:F277,"D")=1,COUNTIF(C277:F277,"N")=1,OR($B$9=12,COUNTIF(C277:F277,"E")=1)),"Covered","Check")</f>
        <v>Covered</v>
      </c>
    </row>
    <row r="278" customFormat="false" ht="15" hidden="false" customHeight="false" outlineLevel="0" collapsed="false">
      <c r="A278" s="16" t="n">
        <f aca="false">A277+1</f>
        <v>46591</v>
      </c>
      <c r="B278" s="17" t="str">
        <f aca="false">TEXT(A278,"ddd")</f>
        <v>Fri</v>
      </c>
      <c r="C278" s="18" t="str">
        <f aca="false">IFERROR(MID(INDEX(Patterns!$F$5:$F$31,MATCH($B$5&amp;"|A",Patterns!$A$5:$A$31,0)),MOD($A278-$B$6,INDEX(Patterns!$D$5:$D$31,MATCH($B$5&amp;"|A",Patterns!$A$5:$A$31,0)))+1,1),"-")</f>
        <v>-</v>
      </c>
      <c r="D278" s="18" t="str">
        <f aca="false">IFERROR(MID(INDEX(Patterns!$F$5:$F$31,MATCH($B$5&amp;"|B",Patterns!$A$5:$A$31,0)),MOD($A278-$B$6,INDEX(Patterns!$D$5:$D$31,MATCH($B$5&amp;"|B",Patterns!$A$5:$A$31,0)))+1,1),"-")</f>
        <v>D</v>
      </c>
      <c r="E278" s="18" t="str">
        <f aca="false">IFERROR(MID(INDEX(Patterns!$F$5:$F$31,MATCH($B$5&amp;"|C",Patterns!$A$5:$A$31,0)),MOD($A278-$B$6,INDEX(Patterns!$D$5:$D$31,MATCH($B$5&amp;"|C",Patterns!$A$5:$A$31,0)))+1,1),"-")</f>
        <v>-</v>
      </c>
      <c r="F278" s="18" t="str">
        <f aca="false">IFERROR(MID(INDEX(Patterns!$F$5:$F$31,MATCH($B$5&amp;"|D",Patterns!$A$5:$A$31,0)),MOD($A278-$B$6,INDEX(Patterns!$D$5:$D$31,MATCH($B$5&amp;"|D",Patterns!$A$5:$A$31,0)))+1,1),"-")</f>
        <v>N</v>
      </c>
      <c r="G278" s="18" t="str">
        <f aca="false">TRIM(IF(C278="D","A ","")&amp;IF(D278="D","B ","")&amp;IF(E278="D","C ","")&amp;IF(F278="D","D ",""))</f>
        <v>B</v>
      </c>
      <c r="H278" s="18" t="str">
        <f aca="false">TRIM(IF(C278="E","A ","")&amp;IF(D278="E","B ","")&amp;IF(E278="E","C ","")&amp;IF(F278="E","D ",""))</f>
        <v/>
      </c>
      <c r="I278" s="18" t="str">
        <f aca="false">TRIM(IF(C278="N","A ","")&amp;IF(D278="N","B ","")&amp;IF(E278="N","C ","")&amp;IF(F278="N","D ",""))</f>
        <v>D</v>
      </c>
      <c r="J278" s="18" t="str">
        <f aca="false">IF(AND(COUNTIF(C278:F278,"D")=1,COUNTIF(C278:F278,"N")=1,OR($B$9=12,COUNTIF(C278:F278,"E")=1)),"Covered","Check")</f>
        <v>Covered</v>
      </c>
    </row>
    <row r="279" customFormat="false" ht="15" hidden="false" customHeight="false" outlineLevel="0" collapsed="false">
      <c r="A279" s="16" t="n">
        <f aca="false">A278+1</f>
        <v>46592</v>
      </c>
      <c r="B279" s="17" t="str">
        <f aca="false">TEXT(A279,"ddd")</f>
        <v>Sat</v>
      </c>
      <c r="C279" s="18" t="str">
        <f aca="false">IFERROR(MID(INDEX(Patterns!$F$5:$F$31,MATCH($B$5&amp;"|A",Patterns!$A$5:$A$31,0)),MOD($A279-$B$6,INDEX(Patterns!$D$5:$D$31,MATCH($B$5&amp;"|A",Patterns!$A$5:$A$31,0)))+1,1),"-")</f>
        <v>-</v>
      </c>
      <c r="D279" s="18" t="str">
        <f aca="false">IFERROR(MID(INDEX(Patterns!$F$5:$F$31,MATCH($B$5&amp;"|B",Patterns!$A$5:$A$31,0)),MOD($A279-$B$6,INDEX(Patterns!$D$5:$D$31,MATCH($B$5&amp;"|B",Patterns!$A$5:$A$31,0)))+1,1),"-")</f>
        <v>D</v>
      </c>
      <c r="E279" s="18" t="str">
        <f aca="false">IFERROR(MID(INDEX(Patterns!$F$5:$F$31,MATCH($B$5&amp;"|C",Patterns!$A$5:$A$31,0)),MOD($A279-$B$6,INDEX(Patterns!$D$5:$D$31,MATCH($B$5&amp;"|C",Patterns!$A$5:$A$31,0)))+1,1),"-")</f>
        <v>-</v>
      </c>
      <c r="F279" s="18" t="str">
        <f aca="false">IFERROR(MID(INDEX(Patterns!$F$5:$F$31,MATCH($B$5&amp;"|D",Patterns!$A$5:$A$31,0)),MOD($A279-$B$6,INDEX(Patterns!$D$5:$D$31,MATCH($B$5&amp;"|D",Patterns!$A$5:$A$31,0)))+1,1),"-")</f>
        <v>N</v>
      </c>
      <c r="G279" s="18" t="str">
        <f aca="false">TRIM(IF(C279="D","A ","")&amp;IF(D279="D","B ","")&amp;IF(E279="D","C ","")&amp;IF(F279="D","D ",""))</f>
        <v>B</v>
      </c>
      <c r="H279" s="18" t="str">
        <f aca="false">TRIM(IF(C279="E","A ","")&amp;IF(D279="E","B ","")&amp;IF(E279="E","C ","")&amp;IF(F279="E","D ",""))</f>
        <v/>
      </c>
      <c r="I279" s="18" t="str">
        <f aca="false">TRIM(IF(C279="N","A ","")&amp;IF(D279="N","B ","")&amp;IF(E279="N","C ","")&amp;IF(F279="N","D ",""))</f>
        <v>D</v>
      </c>
      <c r="J279" s="18" t="str">
        <f aca="false">IF(AND(COUNTIF(C279:F279,"D")=1,COUNTIF(C279:F279,"N")=1,OR($B$9=12,COUNTIF(C279:F279,"E")=1)),"Covered","Check")</f>
        <v>Covered</v>
      </c>
    </row>
    <row r="280" customFormat="false" ht="15" hidden="false" customHeight="false" outlineLevel="0" collapsed="false">
      <c r="A280" s="16" t="n">
        <f aca="false">A279+1</f>
        <v>46593</v>
      </c>
      <c r="B280" s="17" t="str">
        <f aca="false">TEXT(A280,"ddd")</f>
        <v>Sun</v>
      </c>
      <c r="C280" s="18" t="str">
        <f aca="false">IFERROR(MID(INDEX(Patterns!$F$5:$F$31,MATCH($B$5&amp;"|A",Patterns!$A$5:$A$31,0)),MOD($A280-$B$6,INDEX(Patterns!$D$5:$D$31,MATCH($B$5&amp;"|A",Patterns!$A$5:$A$31,0)))+1,1),"-")</f>
        <v>-</v>
      </c>
      <c r="D280" s="18" t="str">
        <f aca="false">IFERROR(MID(INDEX(Patterns!$F$5:$F$31,MATCH($B$5&amp;"|B",Patterns!$A$5:$A$31,0)),MOD($A280-$B$6,INDEX(Patterns!$D$5:$D$31,MATCH($B$5&amp;"|B",Patterns!$A$5:$A$31,0)))+1,1),"-")</f>
        <v>D</v>
      </c>
      <c r="E280" s="18" t="str">
        <f aca="false">IFERROR(MID(INDEX(Patterns!$F$5:$F$31,MATCH($B$5&amp;"|C",Patterns!$A$5:$A$31,0)),MOD($A280-$B$6,INDEX(Patterns!$D$5:$D$31,MATCH($B$5&amp;"|C",Patterns!$A$5:$A$31,0)))+1,1),"-")</f>
        <v>-</v>
      </c>
      <c r="F280" s="18" t="str">
        <f aca="false">IFERROR(MID(INDEX(Patterns!$F$5:$F$31,MATCH($B$5&amp;"|D",Patterns!$A$5:$A$31,0)),MOD($A280-$B$6,INDEX(Patterns!$D$5:$D$31,MATCH($B$5&amp;"|D",Patterns!$A$5:$A$31,0)))+1,1),"-")</f>
        <v>N</v>
      </c>
      <c r="G280" s="18" t="str">
        <f aca="false">TRIM(IF(C280="D","A ","")&amp;IF(D280="D","B ","")&amp;IF(E280="D","C ","")&amp;IF(F280="D","D ",""))</f>
        <v>B</v>
      </c>
      <c r="H280" s="18" t="str">
        <f aca="false">TRIM(IF(C280="E","A ","")&amp;IF(D280="E","B ","")&amp;IF(E280="E","C ","")&amp;IF(F280="E","D ",""))</f>
        <v/>
      </c>
      <c r="I280" s="18" t="str">
        <f aca="false">TRIM(IF(C280="N","A ","")&amp;IF(D280="N","B ","")&amp;IF(E280="N","C ","")&amp;IF(F280="N","D ",""))</f>
        <v>D</v>
      </c>
      <c r="J280" s="18" t="str">
        <f aca="false">IF(AND(COUNTIF(C280:F280,"D")=1,COUNTIF(C280:F280,"N")=1,OR($B$9=12,COUNTIF(C280:F280,"E")=1)),"Covered","Check")</f>
        <v>Covered</v>
      </c>
    </row>
    <row r="281" customFormat="false" ht="15" hidden="false" customHeight="false" outlineLevel="0" collapsed="false">
      <c r="A281" s="16" t="n">
        <f aca="false">A280+1</f>
        <v>46594</v>
      </c>
      <c r="B281" s="17" t="str">
        <f aca="false">TEXT(A281,"ddd")</f>
        <v>Mon</v>
      </c>
      <c r="C281" s="18" t="str">
        <f aca="false">IFERROR(MID(INDEX(Patterns!$F$5:$F$31,MATCH($B$5&amp;"|A",Patterns!$A$5:$A$31,0)),MOD($A281-$B$6,INDEX(Patterns!$D$5:$D$31,MATCH($B$5&amp;"|A",Patterns!$A$5:$A$31,0)))+1,1),"-")</f>
        <v>D</v>
      </c>
      <c r="D281" s="18" t="str">
        <f aca="false">IFERROR(MID(INDEX(Patterns!$F$5:$F$31,MATCH($B$5&amp;"|B",Patterns!$A$5:$A$31,0)),MOD($A281-$B$6,INDEX(Patterns!$D$5:$D$31,MATCH($B$5&amp;"|B",Patterns!$A$5:$A$31,0)))+1,1),"-")</f>
        <v>-</v>
      </c>
      <c r="E281" s="18" t="str">
        <f aca="false">IFERROR(MID(INDEX(Patterns!$F$5:$F$31,MATCH($B$5&amp;"|C",Patterns!$A$5:$A$31,0)),MOD($A281-$B$6,INDEX(Patterns!$D$5:$D$31,MATCH($B$5&amp;"|C",Patterns!$A$5:$A$31,0)))+1,1),"-")</f>
        <v>N</v>
      </c>
      <c r="F281" s="18" t="str">
        <f aca="false">IFERROR(MID(INDEX(Patterns!$F$5:$F$31,MATCH($B$5&amp;"|D",Patterns!$A$5:$A$31,0)),MOD($A281-$B$6,INDEX(Patterns!$D$5:$D$31,MATCH($B$5&amp;"|D",Patterns!$A$5:$A$31,0)))+1,1),"-")</f>
        <v>-</v>
      </c>
      <c r="G281" s="18" t="str">
        <f aca="false">TRIM(IF(C281="D","A ","")&amp;IF(D281="D","B ","")&amp;IF(E281="D","C ","")&amp;IF(F281="D","D ",""))</f>
        <v>A</v>
      </c>
      <c r="H281" s="18" t="str">
        <f aca="false">TRIM(IF(C281="E","A ","")&amp;IF(D281="E","B ","")&amp;IF(E281="E","C ","")&amp;IF(F281="E","D ",""))</f>
        <v/>
      </c>
      <c r="I281" s="18" t="str">
        <f aca="false">TRIM(IF(C281="N","A ","")&amp;IF(D281="N","B ","")&amp;IF(E281="N","C ","")&amp;IF(F281="N","D ",""))</f>
        <v>C</v>
      </c>
      <c r="J281" s="18" t="str">
        <f aca="false">IF(AND(COUNTIF(C281:F281,"D")=1,COUNTIF(C281:F281,"N")=1,OR($B$9=12,COUNTIF(C281:F281,"E")=1)),"Covered","Check")</f>
        <v>Covered</v>
      </c>
    </row>
    <row r="282" customFormat="false" ht="15" hidden="false" customHeight="false" outlineLevel="0" collapsed="false">
      <c r="A282" s="16" t="n">
        <f aca="false">A281+1</f>
        <v>46595</v>
      </c>
      <c r="B282" s="17" t="str">
        <f aca="false">TEXT(A282,"ddd")</f>
        <v>Tue</v>
      </c>
      <c r="C282" s="18" t="str">
        <f aca="false">IFERROR(MID(INDEX(Patterns!$F$5:$F$31,MATCH($B$5&amp;"|A",Patterns!$A$5:$A$31,0)),MOD($A282-$B$6,INDEX(Patterns!$D$5:$D$31,MATCH($B$5&amp;"|A",Patterns!$A$5:$A$31,0)))+1,1),"-")</f>
        <v>D</v>
      </c>
      <c r="D282" s="18" t="str">
        <f aca="false">IFERROR(MID(INDEX(Patterns!$F$5:$F$31,MATCH($B$5&amp;"|B",Patterns!$A$5:$A$31,0)),MOD($A282-$B$6,INDEX(Patterns!$D$5:$D$31,MATCH($B$5&amp;"|B",Patterns!$A$5:$A$31,0)))+1,1),"-")</f>
        <v>-</v>
      </c>
      <c r="E282" s="18" t="str">
        <f aca="false">IFERROR(MID(INDEX(Patterns!$F$5:$F$31,MATCH($B$5&amp;"|C",Patterns!$A$5:$A$31,0)),MOD($A282-$B$6,INDEX(Patterns!$D$5:$D$31,MATCH($B$5&amp;"|C",Patterns!$A$5:$A$31,0)))+1,1),"-")</f>
        <v>N</v>
      </c>
      <c r="F282" s="18" t="str">
        <f aca="false">IFERROR(MID(INDEX(Patterns!$F$5:$F$31,MATCH($B$5&amp;"|D",Patterns!$A$5:$A$31,0)),MOD($A282-$B$6,INDEX(Patterns!$D$5:$D$31,MATCH($B$5&amp;"|D",Patterns!$A$5:$A$31,0)))+1,1),"-")</f>
        <v>-</v>
      </c>
      <c r="G282" s="18" t="str">
        <f aca="false">TRIM(IF(C282="D","A ","")&amp;IF(D282="D","B ","")&amp;IF(E282="D","C ","")&amp;IF(F282="D","D ",""))</f>
        <v>A</v>
      </c>
      <c r="H282" s="18" t="str">
        <f aca="false">TRIM(IF(C282="E","A ","")&amp;IF(D282="E","B ","")&amp;IF(E282="E","C ","")&amp;IF(F282="E","D ",""))</f>
        <v/>
      </c>
      <c r="I282" s="18" t="str">
        <f aca="false">TRIM(IF(C282="N","A ","")&amp;IF(D282="N","B ","")&amp;IF(E282="N","C ","")&amp;IF(F282="N","D ",""))</f>
        <v>C</v>
      </c>
      <c r="J282" s="18" t="str">
        <f aca="false">IF(AND(COUNTIF(C282:F282,"D")=1,COUNTIF(C282:F282,"N")=1,OR($B$9=12,COUNTIF(C282:F282,"E")=1)),"Covered","Check")</f>
        <v>Covered</v>
      </c>
    </row>
    <row r="283" customFormat="false" ht="15" hidden="false" customHeight="false" outlineLevel="0" collapsed="false">
      <c r="A283" s="16" t="n">
        <f aca="false">A282+1</f>
        <v>46596</v>
      </c>
      <c r="B283" s="17" t="str">
        <f aca="false">TEXT(A283,"ddd")</f>
        <v>Wed</v>
      </c>
      <c r="C283" s="18" t="str">
        <f aca="false">IFERROR(MID(INDEX(Patterns!$F$5:$F$31,MATCH($B$5&amp;"|A",Patterns!$A$5:$A$31,0)),MOD($A283-$B$6,INDEX(Patterns!$D$5:$D$31,MATCH($B$5&amp;"|A",Patterns!$A$5:$A$31,0)))+1,1),"-")</f>
        <v>-</v>
      </c>
      <c r="D283" s="18" t="str">
        <f aca="false">IFERROR(MID(INDEX(Patterns!$F$5:$F$31,MATCH($B$5&amp;"|B",Patterns!$A$5:$A$31,0)),MOD($A283-$B$6,INDEX(Patterns!$D$5:$D$31,MATCH($B$5&amp;"|B",Patterns!$A$5:$A$31,0)))+1,1),"-")</f>
        <v>D</v>
      </c>
      <c r="E283" s="18" t="str">
        <f aca="false">IFERROR(MID(INDEX(Patterns!$F$5:$F$31,MATCH($B$5&amp;"|C",Patterns!$A$5:$A$31,0)),MOD($A283-$B$6,INDEX(Patterns!$D$5:$D$31,MATCH($B$5&amp;"|C",Patterns!$A$5:$A$31,0)))+1,1),"-")</f>
        <v>-</v>
      </c>
      <c r="F283" s="18" t="str">
        <f aca="false">IFERROR(MID(INDEX(Patterns!$F$5:$F$31,MATCH($B$5&amp;"|D",Patterns!$A$5:$A$31,0)),MOD($A283-$B$6,INDEX(Patterns!$D$5:$D$31,MATCH($B$5&amp;"|D",Patterns!$A$5:$A$31,0)))+1,1),"-")</f>
        <v>N</v>
      </c>
      <c r="G283" s="18" t="str">
        <f aca="false">TRIM(IF(C283="D","A ","")&amp;IF(D283="D","B ","")&amp;IF(E283="D","C ","")&amp;IF(F283="D","D ",""))</f>
        <v>B</v>
      </c>
      <c r="H283" s="18" t="str">
        <f aca="false">TRIM(IF(C283="E","A ","")&amp;IF(D283="E","B ","")&amp;IF(E283="E","C ","")&amp;IF(F283="E","D ",""))</f>
        <v/>
      </c>
      <c r="I283" s="18" t="str">
        <f aca="false">TRIM(IF(C283="N","A ","")&amp;IF(D283="N","B ","")&amp;IF(E283="N","C ","")&amp;IF(F283="N","D ",""))</f>
        <v>D</v>
      </c>
      <c r="J283" s="18" t="str">
        <f aca="false">IF(AND(COUNTIF(C283:F283,"D")=1,COUNTIF(C283:F283,"N")=1,OR($B$9=12,COUNTIF(C283:F283,"E")=1)),"Covered","Check")</f>
        <v>Covered</v>
      </c>
    </row>
    <row r="284" customFormat="false" ht="15" hidden="false" customHeight="false" outlineLevel="0" collapsed="false">
      <c r="A284" s="16" t="n">
        <f aca="false">A283+1</f>
        <v>46597</v>
      </c>
      <c r="B284" s="17" t="str">
        <f aca="false">TEXT(A284,"ddd")</f>
        <v>Thu</v>
      </c>
      <c r="C284" s="18" t="str">
        <f aca="false">IFERROR(MID(INDEX(Patterns!$F$5:$F$31,MATCH($B$5&amp;"|A",Patterns!$A$5:$A$31,0)),MOD($A284-$B$6,INDEX(Patterns!$D$5:$D$31,MATCH($B$5&amp;"|A",Patterns!$A$5:$A$31,0)))+1,1),"-")</f>
        <v>-</v>
      </c>
      <c r="D284" s="18" t="str">
        <f aca="false">IFERROR(MID(INDEX(Patterns!$F$5:$F$31,MATCH($B$5&amp;"|B",Patterns!$A$5:$A$31,0)),MOD($A284-$B$6,INDEX(Patterns!$D$5:$D$31,MATCH($B$5&amp;"|B",Patterns!$A$5:$A$31,0)))+1,1),"-")</f>
        <v>D</v>
      </c>
      <c r="E284" s="18" t="str">
        <f aca="false">IFERROR(MID(INDEX(Patterns!$F$5:$F$31,MATCH($B$5&amp;"|C",Patterns!$A$5:$A$31,0)),MOD($A284-$B$6,INDEX(Patterns!$D$5:$D$31,MATCH($B$5&amp;"|C",Patterns!$A$5:$A$31,0)))+1,1),"-")</f>
        <v>-</v>
      </c>
      <c r="F284" s="18" t="str">
        <f aca="false">IFERROR(MID(INDEX(Patterns!$F$5:$F$31,MATCH($B$5&amp;"|D",Patterns!$A$5:$A$31,0)),MOD($A284-$B$6,INDEX(Patterns!$D$5:$D$31,MATCH($B$5&amp;"|D",Patterns!$A$5:$A$31,0)))+1,1),"-")</f>
        <v>N</v>
      </c>
      <c r="G284" s="18" t="str">
        <f aca="false">TRIM(IF(C284="D","A ","")&amp;IF(D284="D","B ","")&amp;IF(E284="D","C ","")&amp;IF(F284="D","D ",""))</f>
        <v>B</v>
      </c>
      <c r="H284" s="18" t="str">
        <f aca="false">TRIM(IF(C284="E","A ","")&amp;IF(D284="E","B ","")&amp;IF(E284="E","C ","")&amp;IF(F284="E","D ",""))</f>
        <v/>
      </c>
      <c r="I284" s="18" t="str">
        <f aca="false">TRIM(IF(C284="N","A ","")&amp;IF(D284="N","B ","")&amp;IF(E284="N","C ","")&amp;IF(F284="N","D ",""))</f>
        <v>D</v>
      </c>
      <c r="J284" s="18" t="str">
        <f aca="false">IF(AND(COUNTIF(C284:F284,"D")=1,COUNTIF(C284:F284,"N")=1,OR($B$9=12,COUNTIF(C284:F284,"E")=1)),"Covered","Check")</f>
        <v>Covered</v>
      </c>
    </row>
    <row r="285" customFormat="false" ht="15" hidden="false" customHeight="false" outlineLevel="0" collapsed="false">
      <c r="A285" s="16" t="n">
        <f aca="false">A284+1</f>
        <v>46598</v>
      </c>
      <c r="B285" s="17" t="str">
        <f aca="false">TEXT(A285,"ddd")</f>
        <v>Fri</v>
      </c>
      <c r="C285" s="18" t="str">
        <f aca="false">IFERROR(MID(INDEX(Patterns!$F$5:$F$31,MATCH($B$5&amp;"|A",Patterns!$A$5:$A$31,0)),MOD($A285-$B$6,INDEX(Patterns!$D$5:$D$31,MATCH($B$5&amp;"|A",Patterns!$A$5:$A$31,0)))+1,1),"-")</f>
        <v>D</v>
      </c>
      <c r="D285" s="18" t="str">
        <f aca="false">IFERROR(MID(INDEX(Patterns!$F$5:$F$31,MATCH($B$5&amp;"|B",Patterns!$A$5:$A$31,0)),MOD($A285-$B$6,INDEX(Patterns!$D$5:$D$31,MATCH($B$5&amp;"|B",Patterns!$A$5:$A$31,0)))+1,1),"-")</f>
        <v>-</v>
      </c>
      <c r="E285" s="18" t="str">
        <f aca="false">IFERROR(MID(INDEX(Patterns!$F$5:$F$31,MATCH($B$5&amp;"|C",Patterns!$A$5:$A$31,0)),MOD($A285-$B$6,INDEX(Patterns!$D$5:$D$31,MATCH($B$5&amp;"|C",Patterns!$A$5:$A$31,0)))+1,1),"-")</f>
        <v>N</v>
      </c>
      <c r="F285" s="18" t="str">
        <f aca="false">IFERROR(MID(INDEX(Patterns!$F$5:$F$31,MATCH($B$5&amp;"|D",Patterns!$A$5:$A$31,0)),MOD($A285-$B$6,INDEX(Patterns!$D$5:$D$31,MATCH($B$5&amp;"|D",Patterns!$A$5:$A$31,0)))+1,1),"-")</f>
        <v>-</v>
      </c>
      <c r="G285" s="18" t="str">
        <f aca="false">TRIM(IF(C285="D","A ","")&amp;IF(D285="D","B ","")&amp;IF(E285="D","C ","")&amp;IF(F285="D","D ",""))</f>
        <v>A</v>
      </c>
      <c r="H285" s="18" t="str">
        <f aca="false">TRIM(IF(C285="E","A ","")&amp;IF(D285="E","B ","")&amp;IF(E285="E","C ","")&amp;IF(F285="E","D ",""))</f>
        <v/>
      </c>
      <c r="I285" s="18" t="str">
        <f aca="false">TRIM(IF(C285="N","A ","")&amp;IF(D285="N","B ","")&amp;IF(E285="N","C ","")&amp;IF(F285="N","D ",""))</f>
        <v>C</v>
      </c>
      <c r="J285" s="18" t="str">
        <f aca="false">IF(AND(COUNTIF(C285:F285,"D")=1,COUNTIF(C285:F285,"N")=1,OR($B$9=12,COUNTIF(C285:F285,"E")=1)),"Covered","Check")</f>
        <v>Covered</v>
      </c>
    </row>
    <row r="286" customFormat="false" ht="15" hidden="false" customHeight="false" outlineLevel="0" collapsed="false">
      <c r="A286" s="16" t="n">
        <f aca="false">A285+1</f>
        <v>46599</v>
      </c>
      <c r="B286" s="17" t="str">
        <f aca="false">TEXT(A286,"ddd")</f>
        <v>Sat</v>
      </c>
      <c r="C286" s="18" t="str">
        <f aca="false">IFERROR(MID(INDEX(Patterns!$F$5:$F$31,MATCH($B$5&amp;"|A",Patterns!$A$5:$A$31,0)),MOD($A286-$B$6,INDEX(Patterns!$D$5:$D$31,MATCH($B$5&amp;"|A",Patterns!$A$5:$A$31,0)))+1,1),"-")</f>
        <v>D</v>
      </c>
      <c r="D286" s="18" t="str">
        <f aca="false">IFERROR(MID(INDEX(Patterns!$F$5:$F$31,MATCH($B$5&amp;"|B",Patterns!$A$5:$A$31,0)),MOD($A286-$B$6,INDEX(Patterns!$D$5:$D$31,MATCH($B$5&amp;"|B",Patterns!$A$5:$A$31,0)))+1,1),"-")</f>
        <v>-</v>
      </c>
      <c r="E286" s="18" t="str">
        <f aca="false">IFERROR(MID(INDEX(Patterns!$F$5:$F$31,MATCH($B$5&amp;"|C",Patterns!$A$5:$A$31,0)),MOD($A286-$B$6,INDEX(Patterns!$D$5:$D$31,MATCH($B$5&amp;"|C",Patterns!$A$5:$A$31,0)))+1,1),"-")</f>
        <v>N</v>
      </c>
      <c r="F286" s="18" t="str">
        <f aca="false">IFERROR(MID(INDEX(Patterns!$F$5:$F$31,MATCH($B$5&amp;"|D",Patterns!$A$5:$A$31,0)),MOD($A286-$B$6,INDEX(Patterns!$D$5:$D$31,MATCH($B$5&amp;"|D",Patterns!$A$5:$A$31,0)))+1,1),"-")</f>
        <v>-</v>
      </c>
      <c r="G286" s="18" t="str">
        <f aca="false">TRIM(IF(C286="D","A ","")&amp;IF(D286="D","B ","")&amp;IF(E286="D","C ","")&amp;IF(F286="D","D ",""))</f>
        <v>A</v>
      </c>
      <c r="H286" s="18" t="str">
        <f aca="false">TRIM(IF(C286="E","A ","")&amp;IF(D286="E","B ","")&amp;IF(E286="E","C ","")&amp;IF(F286="E","D ",""))</f>
        <v/>
      </c>
      <c r="I286" s="18" t="str">
        <f aca="false">TRIM(IF(C286="N","A ","")&amp;IF(D286="N","B ","")&amp;IF(E286="N","C ","")&amp;IF(F286="N","D ",""))</f>
        <v>C</v>
      </c>
      <c r="J286" s="18" t="str">
        <f aca="false">IF(AND(COUNTIF(C286:F286,"D")=1,COUNTIF(C286:F286,"N")=1,OR($B$9=12,COUNTIF(C286:F286,"E")=1)),"Covered","Check")</f>
        <v>Covered</v>
      </c>
    </row>
    <row r="287" customFormat="false" ht="15" hidden="false" customHeight="false" outlineLevel="0" collapsed="false">
      <c r="A287" s="16" t="n">
        <f aca="false">A286+1</f>
        <v>46600</v>
      </c>
      <c r="B287" s="17" t="str">
        <f aca="false">TEXT(A287,"ddd")</f>
        <v>Sun</v>
      </c>
      <c r="C287" s="18" t="str">
        <f aca="false">IFERROR(MID(INDEX(Patterns!$F$5:$F$31,MATCH($B$5&amp;"|A",Patterns!$A$5:$A$31,0)),MOD($A287-$B$6,INDEX(Patterns!$D$5:$D$31,MATCH($B$5&amp;"|A",Patterns!$A$5:$A$31,0)))+1,1),"-")</f>
        <v>D</v>
      </c>
      <c r="D287" s="18" t="str">
        <f aca="false">IFERROR(MID(INDEX(Patterns!$F$5:$F$31,MATCH($B$5&amp;"|B",Patterns!$A$5:$A$31,0)),MOD($A287-$B$6,INDEX(Patterns!$D$5:$D$31,MATCH($B$5&amp;"|B",Patterns!$A$5:$A$31,0)))+1,1),"-")</f>
        <v>-</v>
      </c>
      <c r="E287" s="18" t="str">
        <f aca="false">IFERROR(MID(INDEX(Patterns!$F$5:$F$31,MATCH($B$5&amp;"|C",Patterns!$A$5:$A$31,0)),MOD($A287-$B$6,INDEX(Patterns!$D$5:$D$31,MATCH($B$5&amp;"|C",Patterns!$A$5:$A$31,0)))+1,1),"-")</f>
        <v>N</v>
      </c>
      <c r="F287" s="18" t="str">
        <f aca="false">IFERROR(MID(INDEX(Patterns!$F$5:$F$31,MATCH($B$5&amp;"|D",Patterns!$A$5:$A$31,0)),MOD($A287-$B$6,INDEX(Patterns!$D$5:$D$31,MATCH($B$5&amp;"|D",Patterns!$A$5:$A$31,0)))+1,1),"-")</f>
        <v>-</v>
      </c>
      <c r="G287" s="18" t="str">
        <f aca="false">TRIM(IF(C287="D","A ","")&amp;IF(D287="D","B ","")&amp;IF(E287="D","C ","")&amp;IF(F287="D","D ",""))</f>
        <v>A</v>
      </c>
      <c r="H287" s="18" t="str">
        <f aca="false">TRIM(IF(C287="E","A ","")&amp;IF(D287="E","B ","")&amp;IF(E287="E","C ","")&amp;IF(F287="E","D ",""))</f>
        <v/>
      </c>
      <c r="I287" s="18" t="str">
        <f aca="false">TRIM(IF(C287="N","A ","")&amp;IF(D287="N","B ","")&amp;IF(E287="N","C ","")&amp;IF(F287="N","D ",""))</f>
        <v>C</v>
      </c>
      <c r="J287" s="18" t="str">
        <f aca="false">IF(AND(COUNTIF(C287:F287,"D")=1,COUNTIF(C287:F287,"N")=1,OR($B$9=12,COUNTIF(C287:F287,"E")=1)),"Covered","Check")</f>
        <v>Covered</v>
      </c>
    </row>
    <row r="288" customFormat="false" ht="15" hidden="false" customHeight="false" outlineLevel="0" collapsed="false">
      <c r="A288" s="16" t="n">
        <f aca="false">A287+1</f>
        <v>46601</v>
      </c>
      <c r="B288" s="17" t="str">
        <f aca="false">TEXT(A288,"ddd")</f>
        <v>Mon</v>
      </c>
      <c r="C288" s="18" t="str">
        <f aca="false">IFERROR(MID(INDEX(Patterns!$F$5:$F$31,MATCH($B$5&amp;"|A",Patterns!$A$5:$A$31,0)),MOD($A288-$B$6,INDEX(Patterns!$D$5:$D$31,MATCH($B$5&amp;"|A",Patterns!$A$5:$A$31,0)))+1,1),"-")</f>
        <v>-</v>
      </c>
      <c r="D288" s="18" t="str">
        <f aca="false">IFERROR(MID(INDEX(Patterns!$F$5:$F$31,MATCH($B$5&amp;"|B",Patterns!$A$5:$A$31,0)),MOD($A288-$B$6,INDEX(Patterns!$D$5:$D$31,MATCH($B$5&amp;"|B",Patterns!$A$5:$A$31,0)))+1,1),"-")</f>
        <v>D</v>
      </c>
      <c r="E288" s="18" t="str">
        <f aca="false">IFERROR(MID(INDEX(Patterns!$F$5:$F$31,MATCH($B$5&amp;"|C",Patterns!$A$5:$A$31,0)),MOD($A288-$B$6,INDEX(Patterns!$D$5:$D$31,MATCH($B$5&amp;"|C",Patterns!$A$5:$A$31,0)))+1,1),"-")</f>
        <v>-</v>
      </c>
      <c r="F288" s="18" t="str">
        <f aca="false">IFERROR(MID(INDEX(Patterns!$F$5:$F$31,MATCH($B$5&amp;"|D",Patterns!$A$5:$A$31,0)),MOD($A288-$B$6,INDEX(Patterns!$D$5:$D$31,MATCH($B$5&amp;"|D",Patterns!$A$5:$A$31,0)))+1,1),"-")</f>
        <v>N</v>
      </c>
      <c r="G288" s="18" t="str">
        <f aca="false">TRIM(IF(C288="D","A ","")&amp;IF(D288="D","B ","")&amp;IF(E288="D","C ","")&amp;IF(F288="D","D ",""))</f>
        <v>B</v>
      </c>
      <c r="H288" s="18" t="str">
        <f aca="false">TRIM(IF(C288="E","A ","")&amp;IF(D288="E","B ","")&amp;IF(E288="E","C ","")&amp;IF(F288="E","D ",""))</f>
        <v/>
      </c>
      <c r="I288" s="18" t="str">
        <f aca="false">TRIM(IF(C288="N","A ","")&amp;IF(D288="N","B ","")&amp;IF(E288="N","C ","")&amp;IF(F288="N","D ",""))</f>
        <v>D</v>
      </c>
      <c r="J288" s="18" t="str">
        <f aca="false">IF(AND(COUNTIF(C288:F288,"D")=1,COUNTIF(C288:F288,"N")=1,OR($B$9=12,COUNTIF(C288:F288,"E")=1)),"Covered","Check")</f>
        <v>Covered</v>
      </c>
    </row>
    <row r="289" customFormat="false" ht="15" hidden="false" customHeight="false" outlineLevel="0" collapsed="false">
      <c r="A289" s="16" t="n">
        <f aca="false">A288+1</f>
        <v>46602</v>
      </c>
      <c r="B289" s="17" t="str">
        <f aca="false">TEXT(A289,"ddd")</f>
        <v>Tue</v>
      </c>
      <c r="C289" s="18" t="str">
        <f aca="false">IFERROR(MID(INDEX(Patterns!$F$5:$F$31,MATCH($B$5&amp;"|A",Patterns!$A$5:$A$31,0)),MOD($A289-$B$6,INDEX(Patterns!$D$5:$D$31,MATCH($B$5&amp;"|A",Patterns!$A$5:$A$31,0)))+1,1),"-")</f>
        <v>-</v>
      </c>
      <c r="D289" s="18" t="str">
        <f aca="false">IFERROR(MID(INDEX(Patterns!$F$5:$F$31,MATCH($B$5&amp;"|B",Patterns!$A$5:$A$31,0)),MOD($A289-$B$6,INDEX(Patterns!$D$5:$D$31,MATCH($B$5&amp;"|B",Patterns!$A$5:$A$31,0)))+1,1),"-")</f>
        <v>D</v>
      </c>
      <c r="E289" s="18" t="str">
        <f aca="false">IFERROR(MID(INDEX(Patterns!$F$5:$F$31,MATCH($B$5&amp;"|C",Patterns!$A$5:$A$31,0)),MOD($A289-$B$6,INDEX(Patterns!$D$5:$D$31,MATCH($B$5&amp;"|C",Patterns!$A$5:$A$31,0)))+1,1),"-")</f>
        <v>-</v>
      </c>
      <c r="F289" s="18" t="str">
        <f aca="false">IFERROR(MID(INDEX(Patterns!$F$5:$F$31,MATCH($B$5&amp;"|D",Patterns!$A$5:$A$31,0)),MOD($A289-$B$6,INDEX(Patterns!$D$5:$D$31,MATCH($B$5&amp;"|D",Patterns!$A$5:$A$31,0)))+1,1),"-")</f>
        <v>N</v>
      </c>
      <c r="G289" s="18" t="str">
        <f aca="false">TRIM(IF(C289="D","A ","")&amp;IF(D289="D","B ","")&amp;IF(E289="D","C ","")&amp;IF(F289="D","D ",""))</f>
        <v>B</v>
      </c>
      <c r="H289" s="18" t="str">
        <f aca="false">TRIM(IF(C289="E","A ","")&amp;IF(D289="E","B ","")&amp;IF(E289="E","C ","")&amp;IF(F289="E","D ",""))</f>
        <v/>
      </c>
      <c r="I289" s="18" t="str">
        <f aca="false">TRIM(IF(C289="N","A ","")&amp;IF(D289="N","B ","")&amp;IF(E289="N","C ","")&amp;IF(F289="N","D ",""))</f>
        <v>D</v>
      </c>
      <c r="J289" s="18" t="str">
        <f aca="false">IF(AND(COUNTIF(C289:F289,"D")=1,COUNTIF(C289:F289,"N")=1,OR($B$9=12,COUNTIF(C289:F289,"E")=1)),"Covered","Check")</f>
        <v>Covered</v>
      </c>
    </row>
    <row r="290" customFormat="false" ht="15" hidden="false" customHeight="false" outlineLevel="0" collapsed="false">
      <c r="A290" s="16" t="n">
        <f aca="false">A289+1</f>
        <v>46603</v>
      </c>
      <c r="B290" s="17" t="str">
        <f aca="false">TEXT(A290,"ddd")</f>
        <v>Wed</v>
      </c>
      <c r="C290" s="18" t="str">
        <f aca="false">IFERROR(MID(INDEX(Patterns!$F$5:$F$31,MATCH($B$5&amp;"|A",Patterns!$A$5:$A$31,0)),MOD($A290-$B$6,INDEX(Patterns!$D$5:$D$31,MATCH($B$5&amp;"|A",Patterns!$A$5:$A$31,0)))+1,1),"-")</f>
        <v>D</v>
      </c>
      <c r="D290" s="18" t="str">
        <f aca="false">IFERROR(MID(INDEX(Patterns!$F$5:$F$31,MATCH($B$5&amp;"|B",Patterns!$A$5:$A$31,0)),MOD($A290-$B$6,INDEX(Patterns!$D$5:$D$31,MATCH($B$5&amp;"|B",Patterns!$A$5:$A$31,0)))+1,1),"-")</f>
        <v>-</v>
      </c>
      <c r="E290" s="18" t="str">
        <f aca="false">IFERROR(MID(INDEX(Patterns!$F$5:$F$31,MATCH($B$5&amp;"|C",Patterns!$A$5:$A$31,0)),MOD($A290-$B$6,INDEX(Patterns!$D$5:$D$31,MATCH($B$5&amp;"|C",Patterns!$A$5:$A$31,0)))+1,1),"-")</f>
        <v>N</v>
      </c>
      <c r="F290" s="18" t="str">
        <f aca="false">IFERROR(MID(INDEX(Patterns!$F$5:$F$31,MATCH($B$5&amp;"|D",Patterns!$A$5:$A$31,0)),MOD($A290-$B$6,INDEX(Patterns!$D$5:$D$31,MATCH($B$5&amp;"|D",Patterns!$A$5:$A$31,0)))+1,1),"-")</f>
        <v>-</v>
      </c>
      <c r="G290" s="18" t="str">
        <f aca="false">TRIM(IF(C290="D","A ","")&amp;IF(D290="D","B ","")&amp;IF(E290="D","C ","")&amp;IF(F290="D","D ",""))</f>
        <v>A</v>
      </c>
      <c r="H290" s="18" t="str">
        <f aca="false">TRIM(IF(C290="E","A ","")&amp;IF(D290="E","B ","")&amp;IF(E290="E","C ","")&amp;IF(F290="E","D ",""))</f>
        <v/>
      </c>
      <c r="I290" s="18" t="str">
        <f aca="false">TRIM(IF(C290="N","A ","")&amp;IF(D290="N","B ","")&amp;IF(E290="N","C ","")&amp;IF(F290="N","D ",""))</f>
        <v>C</v>
      </c>
      <c r="J290" s="18" t="str">
        <f aca="false">IF(AND(COUNTIF(C290:F290,"D")=1,COUNTIF(C290:F290,"N")=1,OR($B$9=12,COUNTIF(C290:F290,"E")=1)),"Covered","Check")</f>
        <v>Covered</v>
      </c>
    </row>
    <row r="291" customFormat="false" ht="15" hidden="false" customHeight="false" outlineLevel="0" collapsed="false">
      <c r="A291" s="16" t="n">
        <f aca="false">A290+1</f>
        <v>46604</v>
      </c>
      <c r="B291" s="17" t="str">
        <f aca="false">TEXT(A291,"ddd")</f>
        <v>Thu</v>
      </c>
      <c r="C291" s="18" t="str">
        <f aca="false">IFERROR(MID(INDEX(Patterns!$F$5:$F$31,MATCH($B$5&amp;"|A",Patterns!$A$5:$A$31,0)),MOD($A291-$B$6,INDEX(Patterns!$D$5:$D$31,MATCH($B$5&amp;"|A",Patterns!$A$5:$A$31,0)))+1,1),"-")</f>
        <v>D</v>
      </c>
      <c r="D291" s="18" t="str">
        <f aca="false">IFERROR(MID(INDEX(Patterns!$F$5:$F$31,MATCH($B$5&amp;"|B",Patterns!$A$5:$A$31,0)),MOD($A291-$B$6,INDEX(Patterns!$D$5:$D$31,MATCH($B$5&amp;"|B",Patterns!$A$5:$A$31,0)))+1,1),"-")</f>
        <v>-</v>
      </c>
      <c r="E291" s="18" t="str">
        <f aca="false">IFERROR(MID(INDEX(Patterns!$F$5:$F$31,MATCH($B$5&amp;"|C",Patterns!$A$5:$A$31,0)),MOD($A291-$B$6,INDEX(Patterns!$D$5:$D$31,MATCH($B$5&amp;"|C",Patterns!$A$5:$A$31,0)))+1,1),"-")</f>
        <v>N</v>
      </c>
      <c r="F291" s="18" t="str">
        <f aca="false">IFERROR(MID(INDEX(Patterns!$F$5:$F$31,MATCH($B$5&amp;"|D",Patterns!$A$5:$A$31,0)),MOD($A291-$B$6,INDEX(Patterns!$D$5:$D$31,MATCH($B$5&amp;"|D",Patterns!$A$5:$A$31,0)))+1,1),"-")</f>
        <v>-</v>
      </c>
      <c r="G291" s="18" t="str">
        <f aca="false">TRIM(IF(C291="D","A ","")&amp;IF(D291="D","B ","")&amp;IF(E291="D","C ","")&amp;IF(F291="D","D ",""))</f>
        <v>A</v>
      </c>
      <c r="H291" s="18" t="str">
        <f aca="false">TRIM(IF(C291="E","A ","")&amp;IF(D291="E","B ","")&amp;IF(E291="E","C ","")&amp;IF(F291="E","D ",""))</f>
        <v/>
      </c>
      <c r="I291" s="18" t="str">
        <f aca="false">TRIM(IF(C291="N","A ","")&amp;IF(D291="N","B ","")&amp;IF(E291="N","C ","")&amp;IF(F291="N","D ",""))</f>
        <v>C</v>
      </c>
      <c r="J291" s="18" t="str">
        <f aca="false">IF(AND(COUNTIF(C291:F291,"D")=1,COUNTIF(C291:F291,"N")=1,OR($B$9=12,COUNTIF(C291:F291,"E")=1)),"Covered","Check")</f>
        <v>Covered</v>
      </c>
    </row>
    <row r="292" customFormat="false" ht="15" hidden="false" customHeight="false" outlineLevel="0" collapsed="false">
      <c r="A292" s="16" t="n">
        <f aca="false">A291+1</f>
        <v>46605</v>
      </c>
      <c r="B292" s="17" t="str">
        <f aca="false">TEXT(A292,"ddd")</f>
        <v>Fri</v>
      </c>
      <c r="C292" s="18" t="str">
        <f aca="false">IFERROR(MID(INDEX(Patterns!$F$5:$F$31,MATCH($B$5&amp;"|A",Patterns!$A$5:$A$31,0)),MOD($A292-$B$6,INDEX(Patterns!$D$5:$D$31,MATCH($B$5&amp;"|A",Patterns!$A$5:$A$31,0)))+1,1),"-")</f>
        <v>-</v>
      </c>
      <c r="D292" s="18" t="str">
        <f aca="false">IFERROR(MID(INDEX(Patterns!$F$5:$F$31,MATCH($B$5&amp;"|B",Patterns!$A$5:$A$31,0)),MOD($A292-$B$6,INDEX(Patterns!$D$5:$D$31,MATCH($B$5&amp;"|B",Patterns!$A$5:$A$31,0)))+1,1),"-")</f>
        <v>D</v>
      </c>
      <c r="E292" s="18" t="str">
        <f aca="false">IFERROR(MID(INDEX(Patterns!$F$5:$F$31,MATCH($B$5&amp;"|C",Patterns!$A$5:$A$31,0)),MOD($A292-$B$6,INDEX(Patterns!$D$5:$D$31,MATCH($B$5&amp;"|C",Patterns!$A$5:$A$31,0)))+1,1),"-")</f>
        <v>-</v>
      </c>
      <c r="F292" s="18" t="str">
        <f aca="false">IFERROR(MID(INDEX(Patterns!$F$5:$F$31,MATCH($B$5&amp;"|D",Patterns!$A$5:$A$31,0)),MOD($A292-$B$6,INDEX(Patterns!$D$5:$D$31,MATCH($B$5&amp;"|D",Patterns!$A$5:$A$31,0)))+1,1),"-")</f>
        <v>N</v>
      </c>
      <c r="G292" s="18" t="str">
        <f aca="false">TRIM(IF(C292="D","A ","")&amp;IF(D292="D","B ","")&amp;IF(E292="D","C ","")&amp;IF(F292="D","D ",""))</f>
        <v>B</v>
      </c>
      <c r="H292" s="18" t="str">
        <f aca="false">TRIM(IF(C292="E","A ","")&amp;IF(D292="E","B ","")&amp;IF(E292="E","C ","")&amp;IF(F292="E","D ",""))</f>
        <v/>
      </c>
      <c r="I292" s="18" t="str">
        <f aca="false">TRIM(IF(C292="N","A ","")&amp;IF(D292="N","B ","")&amp;IF(E292="N","C ","")&amp;IF(F292="N","D ",""))</f>
        <v>D</v>
      </c>
      <c r="J292" s="18" t="str">
        <f aca="false">IF(AND(COUNTIF(C292:F292,"D")=1,COUNTIF(C292:F292,"N")=1,OR($B$9=12,COUNTIF(C292:F292,"E")=1)),"Covered","Check")</f>
        <v>Covered</v>
      </c>
    </row>
    <row r="293" customFormat="false" ht="15" hidden="false" customHeight="false" outlineLevel="0" collapsed="false">
      <c r="A293" s="16" t="n">
        <f aca="false">A292+1</f>
        <v>46606</v>
      </c>
      <c r="B293" s="17" t="str">
        <f aca="false">TEXT(A293,"ddd")</f>
        <v>Sat</v>
      </c>
      <c r="C293" s="18" t="str">
        <f aca="false">IFERROR(MID(INDEX(Patterns!$F$5:$F$31,MATCH($B$5&amp;"|A",Patterns!$A$5:$A$31,0)),MOD($A293-$B$6,INDEX(Patterns!$D$5:$D$31,MATCH($B$5&amp;"|A",Patterns!$A$5:$A$31,0)))+1,1),"-")</f>
        <v>-</v>
      </c>
      <c r="D293" s="18" t="str">
        <f aca="false">IFERROR(MID(INDEX(Patterns!$F$5:$F$31,MATCH($B$5&amp;"|B",Patterns!$A$5:$A$31,0)),MOD($A293-$B$6,INDEX(Patterns!$D$5:$D$31,MATCH($B$5&amp;"|B",Patterns!$A$5:$A$31,0)))+1,1),"-")</f>
        <v>D</v>
      </c>
      <c r="E293" s="18" t="str">
        <f aca="false">IFERROR(MID(INDEX(Patterns!$F$5:$F$31,MATCH($B$5&amp;"|C",Patterns!$A$5:$A$31,0)),MOD($A293-$B$6,INDEX(Patterns!$D$5:$D$31,MATCH($B$5&amp;"|C",Patterns!$A$5:$A$31,0)))+1,1),"-")</f>
        <v>-</v>
      </c>
      <c r="F293" s="18" t="str">
        <f aca="false">IFERROR(MID(INDEX(Patterns!$F$5:$F$31,MATCH($B$5&amp;"|D",Patterns!$A$5:$A$31,0)),MOD($A293-$B$6,INDEX(Patterns!$D$5:$D$31,MATCH($B$5&amp;"|D",Patterns!$A$5:$A$31,0)))+1,1),"-")</f>
        <v>N</v>
      </c>
      <c r="G293" s="18" t="str">
        <f aca="false">TRIM(IF(C293="D","A ","")&amp;IF(D293="D","B ","")&amp;IF(E293="D","C ","")&amp;IF(F293="D","D ",""))</f>
        <v>B</v>
      </c>
      <c r="H293" s="18" t="str">
        <f aca="false">TRIM(IF(C293="E","A ","")&amp;IF(D293="E","B ","")&amp;IF(E293="E","C ","")&amp;IF(F293="E","D ",""))</f>
        <v/>
      </c>
      <c r="I293" s="18" t="str">
        <f aca="false">TRIM(IF(C293="N","A ","")&amp;IF(D293="N","B ","")&amp;IF(E293="N","C ","")&amp;IF(F293="N","D ",""))</f>
        <v>D</v>
      </c>
      <c r="J293" s="18" t="str">
        <f aca="false">IF(AND(COUNTIF(C293:F293,"D")=1,COUNTIF(C293:F293,"N")=1,OR($B$9=12,COUNTIF(C293:F293,"E")=1)),"Covered","Check")</f>
        <v>Covered</v>
      </c>
    </row>
    <row r="294" customFormat="false" ht="15" hidden="false" customHeight="false" outlineLevel="0" collapsed="false">
      <c r="A294" s="16" t="n">
        <f aca="false">A293+1</f>
        <v>46607</v>
      </c>
      <c r="B294" s="17" t="str">
        <f aca="false">TEXT(A294,"ddd")</f>
        <v>Sun</v>
      </c>
      <c r="C294" s="18" t="str">
        <f aca="false">IFERROR(MID(INDEX(Patterns!$F$5:$F$31,MATCH($B$5&amp;"|A",Patterns!$A$5:$A$31,0)),MOD($A294-$B$6,INDEX(Patterns!$D$5:$D$31,MATCH($B$5&amp;"|A",Patterns!$A$5:$A$31,0)))+1,1),"-")</f>
        <v>-</v>
      </c>
      <c r="D294" s="18" t="str">
        <f aca="false">IFERROR(MID(INDEX(Patterns!$F$5:$F$31,MATCH($B$5&amp;"|B",Patterns!$A$5:$A$31,0)),MOD($A294-$B$6,INDEX(Patterns!$D$5:$D$31,MATCH($B$5&amp;"|B",Patterns!$A$5:$A$31,0)))+1,1),"-")</f>
        <v>D</v>
      </c>
      <c r="E294" s="18" t="str">
        <f aca="false">IFERROR(MID(INDEX(Patterns!$F$5:$F$31,MATCH($B$5&amp;"|C",Patterns!$A$5:$A$31,0)),MOD($A294-$B$6,INDEX(Patterns!$D$5:$D$31,MATCH($B$5&amp;"|C",Patterns!$A$5:$A$31,0)))+1,1),"-")</f>
        <v>-</v>
      </c>
      <c r="F294" s="18" t="str">
        <f aca="false">IFERROR(MID(INDEX(Patterns!$F$5:$F$31,MATCH($B$5&amp;"|D",Patterns!$A$5:$A$31,0)),MOD($A294-$B$6,INDEX(Patterns!$D$5:$D$31,MATCH($B$5&amp;"|D",Patterns!$A$5:$A$31,0)))+1,1),"-")</f>
        <v>N</v>
      </c>
      <c r="G294" s="18" t="str">
        <f aca="false">TRIM(IF(C294="D","A ","")&amp;IF(D294="D","B ","")&amp;IF(E294="D","C ","")&amp;IF(F294="D","D ",""))</f>
        <v>B</v>
      </c>
      <c r="H294" s="18" t="str">
        <f aca="false">TRIM(IF(C294="E","A ","")&amp;IF(D294="E","B ","")&amp;IF(E294="E","C ","")&amp;IF(F294="E","D ",""))</f>
        <v/>
      </c>
      <c r="I294" s="18" t="str">
        <f aca="false">TRIM(IF(C294="N","A ","")&amp;IF(D294="N","B ","")&amp;IF(E294="N","C ","")&amp;IF(F294="N","D ",""))</f>
        <v>D</v>
      </c>
      <c r="J294" s="18" t="str">
        <f aca="false">IF(AND(COUNTIF(C294:F294,"D")=1,COUNTIF(C294:F294,"N")=1,OR($B$9=12,COUNTIF(C294:F294,"E")=1)),"Covered","Check")</f>
        <v>Covered</v>
      </c>
    </row>
    <row r="295" customFormat="false" ht="15" hidden="false" customHeight="false" outlineLevel="0" collapsed="false">
      <c r="A295" s="16" t="n">
        <f aca="false">A294+1</f>
        <v>46608</v>
      </c>
      <c r="B295" s="17" t="str">
        <f aca="false">TEXT(A295,"ddd")</f>
        <v>Mon</v>
      </c>
      <c r="C295" s="18" t="str">
        <f aca="false">IFERROR(MID(INDEX(Patterns!$F$5:$F$31,MATCH($B$5&amp;"|A",Patterns!$A$5:$A$31,0)),MOD($A295-$B$6,INDEX(Patterns!$D$5:$D$31,MATCH($B$5&amp;"|A",Patterns!$A$5:$A$31,0)))+1,1),"-")</f>
        <v>D</v>
      </c>
      <c r="D295" s="18" t="str">
        <f aca="false">IFERROR(MID(INDEX(Patterns!$F$5:$F$31,MATCH($B$5&amp;"|B",Patterns!$A$5:$A$31,0)),MOD($A295-$B$6,INDEX(Patterns!$D$5:$D$31,MATCH($B$5&amp;"|B",Patterns!$A$5:$A$31,0)))+1,1),"-")</f>
        <v>-</v>
      </c>
      <c r="E295" s="18" t="str">
        <f aca="false">IFERROR(MID(INDEX(Patterns!$F$5:$F$31,MATCH($B$5&amp;"|C",Patterns!$A$5:$A$31,0)),MOD($A295-$B$6,INDEX(Patterns!$D$5:$D$31,MATCH($B$5&amp;"|C",Patterns!$A$5:$A$31,0)))+1,1),"-")</f>
        <v>N</v>
      </c>
      <c r="F295" s="18" t="str">
        <f aca="false">IFERROR(MID(INDEX(Patterns!$F$5:$F$31,MATCH($B$5&amp;"|D",Patterns!$A$5:$A$31,0)),MOD($A295-$B$6,INDEX(Patterns!$D$5:$D$31,MATCH($B$5&amp;"|D",Patterns!$A$5:$A$31,0)))+1,1),"-")</f>
        <v>-</v>
      </c>
      <c r="G295" s="18" t="str">
        <f aca="false">TRIM(IF(C295="D","A ","")&amp;IF(D295="D","B ","")&amp;IF(E295="D","C ","")&amp;IF(F295="D","D ",""))</f>
        <v>A</v>
      </c>
      <c r="H295" s="18" t="str">
        <f aca="false">TRIM(IF(C295="E","A ","")&amp;IF(D295="E","B ","")&amp;IF(E295="E","C ","")&amp;IF(F295="E","D ",""))</f>
        <v/>
      </c>
      <c r="I295" s="18" t="str">
        <f aca="false">TRIM(IF(C295="N","A ","")&amp;IF(D295="N","B ","")&amp;IF(E295="N","C ","")&amp;IF(F295="N","D ",""))</f>
        <v>C</v>
      </c>
      <c r="J295" s="18" t="str">
        <f aca="false">IF(AND(COUNTIF(C295:F295,"D")=1,COUNTIF(C295:F295,"N")=1,OR($B$9=12,COUNTIF(C295:F295,"E")=1)),"Covered","Check")</f>
        <v>Covered</v>
      </c>
    </row>
    <row r="296" customFormat="false" ht="15" hidden="false" customHeight="false" outlineLevel="0" collapsed="false">
      <c r="A296" s="16" t="n">
        <f aca="false">A295+1</f>
        <v>46609</v>
      </c>
      <c r="B296" s="17" t="str">
        <f aca="false">TEXT(A296,"ddd")</f>
        <v>Tue</v>
      </c>
      <c r="C296" s="18" t="str">
        <f aca="false">IFERROR(MID(INDEX(Patterns!$F$5:$F$31,MATCH($B$5&amp;"|A",Patterns!$A$5:$A$31,0)),MOD($A296-$B$6,INDEX(Patterns!$D$5:$D$31,MATCH($B$5&amp;"|A",Patterns!$A$5:$A$31,0)))+1,1),"-")</f>
        <v>D</v>
      </c>
      <c r="D296" s="18" t="str">
        <f aca="false">IFERROR(MID(INDEX(Patterns!$F$5:$F$31,MATCH($B$5&amp;"|B",Patterns!$A$5:$A$31,0)),MOD($A296-$B$6,INDEX(Patterns!$D$5:$D$31,MATCH($B$5&amp;"|B",Patterns!$A$5:$A$31,0)))+1,1),"-")</f>
        <v>-</v>
      </c>
      <c r="E296" s="18" t="str">
        <f aca="false">IFERROR(MID(INDEX(Patterns!$F$5:$F$31,MATCH($B$5&amp;"|C",Patterns!$A$5:$A$31,0)),MOD($A296-$B$6,INDEX(Patterns!$D$5:$D$31,MATCH($B$5&amp;"|C",Patterns!$A$5:$A$31,0)))+1,1),"-")</f>
        <v>N</v>
      </c>
      <c r="F296" s="18" t="str">
        <f aca="false">IFERROR(MID(INDEX(Patterns!$F$5:$F$31,MATCH($B$5&amp;"|D",Patterns!$A$5:$A$31,0)),MOD($A296-$B$6,INDEX(Patterns!$D$5:$D$31,MATCH($B$5&amp;"|D",Patterns!$A$5:$A$31,0)))+1,1),"-")</f>
        <v>-</v>
      </c>
      <c r="G296" s="18" t="str">
        <f aca="false">TRIM(IF(C296="D","A ","")&amp;IF(D296="D","B ","")&amp;IF(E296="D","C ","")&amp;IF(F296="D","D ",""))</f>
        <v>A</v>
      </c>
      <c r="H296" s="18" t="str">
        <f aca="false">TRIM(IF(C296="E","A ","")&amp;IF(D296="E","B ","")&amp;IF(E296="E","C ","")&amp;IF(F296="E","D ",""))</f>
        <v/>
      </c>
      <c r="I296" s="18" t="str">
        <f aca="false">TRIM(IF(C296="N","A ","")&amp;IF(D296="N","B ","")&amp;IF(E296="N","C ","")&amp;IF(F296="N","D ",""))</f>
        <v>C</v>
      </c>
      <c r="J296" s="18" t="str">
        <f aca="false">IF(AND(COUNTIF(C296:F296,"D")=1,COUNTIF(C296:F296,"N")=1,OR($B$9=12,COUNTIF(C296:F296,"E")=1)),"Covered","Check")</f>
        <v>Covered</v>
      </c>
    </row>
    <row r="297" customFormat="false" ht="15" hidden="false" customHeight="false" outlineLevel="0" collapsed="false">
      <c r="A297" s="16" t="n">
        <f aca="false">A296+1</f>
        <v>46610</v>
      </c>
      <c r="B297" s="17" t="str">
        <f aca="false">TEXT(A297,"ddd")</f>
        <v>Wed</v>
      </c>
      <c r="C297" s="18" t="str">
        <f aca="false">IFERROR(MID(INDEX(Patterns!$F$5:$F$31,MATCH($B$5&amp;"|A",Patterns!$A$5:$A$31,0)),MOD($A297-$B$6,INDEX(Patterns!$D$5:$D$31,MATCH($B$5&amp;"|A",Patterns!$A$5:$A$31,0)))+1,1),"-")</f>
        <v>-</v>
      </c>
      <c r="D297" s="18" t="str">
        <f aca="false">IFERROR(MID(INDEX(Patterns!$F$5:$F$31,MATCH($B$5&amp;"|B",Patterns!$A$5:$A$31,0)),MOD($A297-$B$6,INDEX(Patterns!$D$5:$D$31,MATCH($B$5&amp;"|B",Patterns!$A$5:$A$31,0)))+1,1),"-")</f>
        <v>D</v>
      </c>
      <c r="E297" s="18" t="str">
        <f aca="false">IFERROR(MID(INDEX(Patterns!$F$5:$F$31,MATCH($B$5&amp;"|C",Patterns!$A$5:$A$31,0)),MOD($A297-$B$6,INDEX(Patterns!$D$5:$D$31,MATCH($B$5&amp;"|C",Patterns!$A$5:$A$31,0)))+1,1),"-")</f>
        <v>-</v>
      </c>
      <c r="F297" s="18" t="str">
        <f aca="false">IFERROR(MID(INDEX(Patterns!$F$5:$F$31,MATCH($B$5&amp;"|D",Patterns!$A$5:$A$31,0)),MOD($A297-$B$6,INDEX(Patterns!$D$5:$D$31,MATCH($B$5&amp;"|D",Patterns!$A$5:$A$31,0)))+1,1),"-")</f>
        <v>N</v>
      </c>
      <c r="G297" s="18" t="str">
        <f aca="false">TRIM(IF(C297="D","A ","")&amp;IF(D297="D","B ","")&amp;IF(E297="D","C ","")&amp;IF(F297="D","D ",""))</f>
        <v>B</v>
      </c>
      <c r="H297" s="18" t="str">
        <f aca="false">TRIM(IF(C297="E","A ","")&amp;IF(D297="E","B ","")&amp;IF(E297="E","C ","")&amp;IF(F297="E","D ",""))</f>
        <v/>
      </c>
      <c r="I297" s="18" t="str">
        <f aca="false">TRIM(IF(C297="N","A ","")&amp;IF(D297="N","B ","")&amp;IF(E297="N","C ","")&amp;IF(F297="N","D ",""))</f>
        <v>D</v>
      </c>
      <c r="J297" s="18" t="str">
        <f aca="false">IF(AND(COUNTIF(C297:F297,"D")=1,COUNTIF(C297:F297,"N")=1,OR($B$9=12,COUNTIF(C297:F297,"E")=1)),"Covered","Check")</f>
        <v>Covered</v>
      </c>
    </row>
    <row r="298" customFormat="false" ht="15" hidden="false" customHeight="false" outlineLevel="0" collapsed="false">
      <c r="A298" s="16" t="n">
        <f aca="false">A297+1</f>
        <v>46611</v>
      </c>
      <c r="B298" s="17" t="str">
        <f aca="false">TEXT(A298,"ddd")</f>
        <v>Thu</v>
      </c>
      <c r="C298" s="18" t="str">
        <f aca="false">IFERROR(MID(INDEX(Patterns!$F$5:$F$31,MATCH($B$5&amp;"|A",Patterns!$A$5:$A$31,0)),MOD($A298-$B$6,INDEX(Patterns!$D$5:$D$31,MATCH($B$5&amp;"|A",Patterns!$A$5:$A$31,0)))+1,1),"-")</f>
        <v>-</v>
      </c>
      <c r="D298" s="18" t="str">
        <f aca="false">IFERROR(MID(INDEX(Patterns!$F$5:$F$31,MATCH($B$5&amp;"|B",Patterns!$A$5:$A$31,0)),MOD($A298-$B$6,INDEX(Patterns!$D$5:$D$31,MATCH($B$5&amp;"|B",Patterns!$A$5:$A$31,0)))+1,1),"-")</f>
        <v>D</v>
      </c>
      <c r="E298" s="18" t="str">
        <f aca="false">IFERROR(MID(INDEX(Patterns!$F$5:$F$31,MATCH($B$5&amp;"|C",Patterns!$A$5:$A$31,0)),MOD($A298-$B$6,INDEX(Patterns!$D$5:$D$31,MATCH($B$5&amp;"|C",Patterns!$A$5:$A$31,0)))+1,1),"-")</f>
        <v>-</v>
      </c>
      <c r="F298" s="18" t="str">
        <f aca="false">IFERROR(MID(INDEX(Patterns!$F$5:$F$31,MATCH($B$5&amp;"|D",Patterns!$A$5:$A$31,0)),MOD($A298-$B$6,INDEX(Patterns!$D$5:$D$31,MATCH($B$5&amp;"|D",Patterns!$A$5:$A$31,0)))+1,1),"-")</f>
        <v>N</v>
      </c>
      <c r="G298" s="18" t="str">
        <f aca="false">TRIM(IF(C298="D","A ","")&amp;IF(D298="D","B ","")&amp;IF(E298="D","C ","")&amp;IF(F298="D","D ",""))</f>
        <v>B</v>
      </c>
      <c r="H298" s="18" t="str">
        <f aca="false">TRIM(IF(C298="E","A ","")&amp;IF(D298="E","B ","")&amp;IF(E298="E","C ","")&amp;IF(F298="E","D ",""))</f>
        <v/>
      </c>
      <c r="I298" s="18" t="str">
        <f aca="false">TRIM(IF(C298="N","A ","")&amp;IF(D298="N","B ","")&amp;IF(E298="N","C ","")&amp;IF(F298="N","D ",""))</f>
        <v>D</v>
      </c>
      <c r="J298" s="18" t="str">
        <f aca="false">IF(AND(COUNTIF(C298:F298,"D")=1,COUNTIF(C298:F298,"N")=1,OR($B$9=12,COUNTIF(C298:F298,"E")=1)),"Covered","Check")</f>
        <v>Covered</v>
      </c>
    </row>
    <row r="299" customFormat="false" ht="15" hidden="false" customHeight="false" outlineLevel="0" collapsed="false">
      <c r="A299" s="16" t="n">
        <f aca="false">A298+1</f>
        <v>46612</v>
      </c>
      <c r="B299" s="17" t="str">
        <f aca="false">TEXT(A299,"ddd")</f>
        <v>Fri</v>
      </c>
      <c r="C299" s="18" t="str">
        <f aca="false">IFERROR(MID(INDEX(Patterns!$F$5:$F$31,MATCH($B$5&amp;"|A",Patterns!$A$5:$A$31,0)),MOD($A299-$B$6,INDEX(Patterns!$D$5:$D$31,MATCH($B$5&amp;"|A",Patterns!$A$5:$A$31,0)))+1,1),"-")</f>
        <v>D</v>
      </c>
      <c r="D299" s="18" t="str">
        <f aca="false">IFERROR(MID(INDEX(Patterns!$F$5:$F$31,MATCH($B$5&amp;"|B",Patterns!$A$5:$A$31,0)),MOD($A299-$B$6,INDEX(Patterns!$D$5:$D$31,MATCH($B$5&amp;"|B",Patterns!$A$5:$A$31,0)))+1,1),"-")</f>
        <v>-</v>
      </c>
      <c r="E299" s="18" t="str">
        <f aca="false">IFERROR(MID(INDEX(Patterns!$F$5:$F$31,MATCH($B$5&amp;"|C",Patterns!$A$5:$A$31,0)),MOD($A299-$B$6,INDEX(Patterns!$D$5:$D$31,MATCH($B$5&amp;"|C",Patterns!$A$5:$A$31,0)))+1,1),"-")</f>
        <v>N</v>
      </c>
      <c r="F299" s="18" t="str">
        <f aca="false">IFERROR(MID(INDEX(Patterns!$F$5:$F$31,MATCH($B$5&amp;"|D",Patterns!$A$5:$A$31,0)),MOD($A299-$B$6,INDEX(Patterns!$D$5:$D$31,MATCH($B$5&amp;"|D",Patterns!$A$5:$A$31,0)))+1,1),"-")</f>
        <v>-</v>
      </c>
      <c r="G299" s="18" t="str">
        <f aca="false">TRIM(IF(C299="D","A ","")&amp;IF(D299="D","B ","")&amp;IF(E299="D","C ","")&amp;IF(F299="D","D ",""))</f>
        <v>A</v>
      </c>
      <c r="H299" s="18" t="str">
        <f aca="false">TRIM(IF(C299="E","A ","")&amp;IF(D299="E","B ","")&amp;IF(E299="E","C ","")&amp;IF(F299="E","D ",""))</f>
        <v/>
      </c>
      <c r="I299" s="18" t="str">
        <f aca="false">TRIM(IF(C299="N","A ","")&amp;IF(D299="N","B ","")&amp;IF(E299="N","C ","")&amp;IF(F299="N","D ",""))</f>
        <v>C</v>
      </c>
      <c r="J299" s="18" t="str">
        <f aca="false">IF(AND(COUNTIF(C299:F299,"D")=1,COUNTIF(C299:F299,"N")=1,OR($B$9=12,COUNTIF(C299:F299,"E")=1)),"Covered","Check")</f>
        <v>Covered</v>
      </c>
    </row>
    <row r="300" customFormat="false" ht="15" hidden="false" customHeight="false" outlineLevel="0" collapsed="false">
      <c r="A300" s="16" t="n">
        <f aca="false">A299+1</f>
        <v>46613</v>
      </c>
      <c r="B300" s="17" t="str">
        <f aca="false">TEXT(A300,"ddd")</f>
        <v>Sat</v>
      </c>
      <c r="C300" s="18" t="str">
        <f aca="false">IFERROR(MID(INDEX(Patterns!$F$5:$F$31,MATCH($B$5&amp;"|A",Patterns!$A$5:$A$31,0)),MOD($A300-$B$6,INDEX(Patterns!$D$5:$D$31,MATCH($B$5&amp;"|A",Patterns!$A$5:$A$31,0)))+1,1),"-")</f>
        <v>D</v>
      </c>
      <c r="D300" s="18" t="str">
        <f aca="false">IFERROR(MID(INDEX(Patterns!$F$5:$F$31,MATCH($B$5&amp;"|B",Patterns!$A$5:$A$31,0)),MOD($A300-$B$6,INDEX(Patterns!$D$5:$D$31,MATCH($B$5&amp;"|B",Patterns!$A$5:$A$31,0)))+1,1),"-")</f>
        <v>-</v>
      </c>
      <c r="E300" s="18" t="str">
        <f aca="false">IFERROR(MID(INDEX(Patterns!$F$5:$F$31,MATCH($B$5&amp;"|C",Patterns!$A$5:$A$31,0)),MOD($A300-$B$6,INDEX(Patterns!$D$5:$D$31,MATCH($B$5&amp;"|C",Patterns!$A$5:$A$31,0)))+1,1),"-")</f>
        <v>N</v>
      </c>
      <c r="F300" s="18" t="str">
        <f aca="false">IFERROR(MID(INDEX(Patterns!$F$5:$F$31,MATCH($B$5&amp;"|D",Patterns!$A$5:$A$31,0)),MOD($A300-$B$6,INDEX(Patterns!$D$5:$D$31,MATCH($B$5&amp;"|D",Patterns!$A$5:$A$31,0)))+1,1),"-")</f>
        <v>-</v>
      </c>
      <c r="G300" s="18" t="str">
        <f aca="false">TRIM(IF(C300="D","A ","")&amp;IF(D300="D","B ","")&amp;IF(E300="D","C ","")&amp;IF(F300="D","D ",""))</f>
        <v>A</v>
      </c>
      <c r="H300" s="18" t="str">
        <f aca="false">TRIM(IF(C300="E","A ","")&amp;IF(D300="E","B ","")&amp;IF(E300="E","C ","")&amp;IF(F300="E","D ",""))</f>
        <v/>
      </c>
      <c r="I300" s="18" t="str">
        <f aca="false">TRIM(IF(C300="N","A ","")&amp;IF(D300="N","B ","")&amp;IF(E300="N","C ","")&amp;IF(F300="N","D ",""))</f>
        <v>C</v>
      </c>
      <c r="J300" s="18" t="str">
        <f aca="false">IF(AND(COUNTIF(C300:F300,"D")=1,COUNTIF(C300:F300,"N")=1,OR($B$9=12,COUNTIF(C300:F300,"E")=1)),"Covered","Check")</f>
        <v>Covered</v>
      </c>
    </row>
    <row r="301" customFormat="false" ht="15" hidden="false" customHeight="false" outlineLevel="0" collapsed="false">
      <c r="A301" s="16" t="n">
        <f aca="false">A300+1</f>
        <v>46614</v>
      </c>
      <c r="B301" s="17" t="str">
        <f aca="false">TEXT(A301,"ddd")</f>
        <v>Sun</v>
      </c>
      <c r="C301" s="18" t="str">
        <f aca="false">IFERROR(MID(INDEX(Patterns!$F$5:$F$31,MATCH($B$5&amp;"|A",Patterns!$A$5:$A$31,0)),MOD($A301-$B$6,INDEX(Patterns!$D$5:$D$31,MATCH($B$5&amp;"|A",Patterns!$A$5:$A$31,0)))+1,1),"-")</f>
        <v>D</v>
      </c>
      <c r="D301" s="18" t="str">
        <f aca="false">IFERROR(MID(INDEX(Patterns!$F$5:$F$31,MATCH($B$5&amp;"|B",Patterns!$A$5:$A$31,0)),MOD($A301-$B$6,INDEX(Patterns!$D$5:$D$31,MATCH($B$5&amp;"|B",Patterns!$A$5:$A$31,0)))+1,1),"-")</f>
        <v>-</v>
      </c>
      <c r="E301" s="18" t="str">
        <f aca="false">IFERROR(MID(INDEX(Patterns!$F$5:$F$31,MATCH($B$5&amp;"|C",Patterns!$A$5:$A$31,0)),MOD($A301-$B$6,INDEX(Patterns!$D$5:$D$31,MATCH($B$5&amp;"|C",Patterns!$A$5:$A$31,0)))+1,1),"-")</f>
        <v>N</v>
      </c>
      <c r="F301" s="18" t="str">
        <f aca="false">IFERROR(MID(INDEX(Patterns!$F$5:$F$31,MATCH($B$5&amp;"|D",Patterns!$A$5:$A$31,0)),MOD($A301-$B$6,INDEX(Patterns!$D$5:$D$31,MATCH($B$5&amp;"|D",Patterns!$A$5:$A$31,0)))+1,1),"-")</f>
        <v>-</v>
      </c>
      <c r="G301" s="18" t="str">
        <f aca="false">TRIM(IF(C301="D","A ","")&amp;IF(D301="D","B ","")&amp;IF(E301="D","C ","")&amp;IF(F301="D","D ",""))</f>
        <v>A</v>
      </c>
      <c r="H301" s="18" t="str">
        <f aca="false">TRIM(IF(C301="E","A ","")&amp;IF(D301="E","B ","")&amp;IF(E301="E","C ","")&amp;IF(F301="E","D ",""))</f>
        <v/>
      </c>
      <c r="I301" s="18" t="str">
        <f aca="false">TRIM(IF(C301="N","A ","")&amp;IF(D301="N","B ","")&amp;IF(E301="N","C ","")&amp;IF(F301="N","D ",""))</f>
        <v>C</v>
      </c>
      <c r="J301" s="18" t="str">
        <f aca="false">IF(AND(COUNTIF(C301:F301,"D")=1,COUNTIF(C301:F301,"N")=1,OR($B$9=12,COUNTIF(C301:F301,"E")=1)),"Covered","Check")</f>
        <v>Covered</v>
      </c>
    </row>
    <row r="302" customFormat="false" ht="15" hidden="false" customHeight="false" outlineLevel="0" collapsed="false">
      <c r="A302" s="16" t="n">
        <f aca="false">A301+1</f>
        <v>46615</v>
      </c>
      <c r="B302" s="17" t="str">
        <f aca="false">TEXT(A302,"ddd")</f>
        <v>Mon</v>
      </c>
      <c r="C302" s="18" t="str">
        <f aca="false">IFERROR(MID(INDEX(Patterns!$F$5:$F$31,MATCH($B$5&amp;"|A",Patterns!$A$5:$A$31,0)),MOD($A302-$B$6,INDEX(Patterns!$D$5:$D$31,MATCH($B$5&amp;"|A",Patterns!$A$5:$A$31,0)))+1,1),"-")</f>
        <v>-</v>
      </c>
      <c r="D302" s="18" t="str">
        <f aca="false">IFERROR(MID(INDEX(Patterns!$F$5:$F$31,MATCH($B$5&amp;"|B",Patterns!$A$5:$A$31,0)),MOD($A302-$B$6,INDEX(Patterns!$D$5:$D$31,MATCH($B$5&amp;"|B",Patterns!$A$5:$A$31,0)))+1,1),"-")</f>
        <v>D</v>
      </c>
      <c r="E302" s="18" t="str">
        <f aca="false">IFERROR(MID(INDEX(Patterns!$F$5:$F$31,MATCH($B$5&amp;"|C",Patterns!$A$5:$A$31,0)),MOD($A302-$B$6,INDEX(Patterns!$D$5:$D$31,MATCH($B$5&amp;"|C",Patterns!$A$5:$A$31,0)))+1,1),"-")</f>
        <v>-</v>
      </c>
      <c r="F302" s="18" t="str">
        <f aca="false">IFERROR(MID(INDEX(Patterns!$F$5:$F$31,MATCH($B$5&amp;"|D",Patterns!$A$5:$A$31,0)),MOD($A302-$B$6,INDEX(Patterns!$D$5:$D$31,MATCH($B$5&amp;"|D",Patterns!$A$5:$A$31,0)))+1,1),"-")</f>
        <v>N</v>
      </c>
      <c r="G302" s="18" t="str">
        <f aca="false">TRIM(IF(C302="D","A ","")&amp;IF(D302="D","B ","")&amp;IF(E302="D","C ","")&amp;IF(F302="D","D ",""))</f>
        <v>B</v>
      </c>
      <c r="H302" s="18" t="str">
        <f aca="false">TRIM(IF(C302="E","A ","")&amp;IF(D302="E","B ","")&amp;IF(E302="E","C ","")&amp;IF(F302="E","D ",""))</f>
        <v/>
      </c>
      <c r="I302" s="18" t="str">
        <f aca="false">TRIM(IF(C302="N","A ","")&amp;IF(D302="N","B ","")&amp;IF(E302="N","C ","")&amp;IF(F302="N","D ",""))</f>
        <v>D</v>
      </c>
      <c r="J302" s="18" t="str">
        <f aca="false">IF(AND(COUNTIF(C302:F302,"D")=1,COUNTIF(C302:F302,"N")=1,OR($B$9=12,COUNTIF(C302:F302,"E")=1)),"Covered","Check")</f>
        <v>Covered</v>
      </c>
    </row>
    <row r="303" customFormat="false" ht="15" hidden="false" customHeight="false" outlineLevel="0" collapsed="false">
      <c r="A303" s="16" t="n">
        <f aca="false">A302+1</f>
        <v>46616</v>
      </c>
      <c r="B303" s="17" t="str">
        <f aca="false">TEXT(A303,"ddd")</f>
        <v>Tue</v>
      </c>
      <c r="C303" s="18" t="str">
        <f aca="false">IFERROR(MID(INDEX(Patterns!$F$5:$F$31,MATCH($B$5&amp;"|A",Patterns!$A$5:$A$31,0)),MOD($A303-$B$6,INDEX(Patterns!$D$5:$D$31,MATCH($B$5&amp;"|A",Patterns!$A$5:$A$31,0)))+1,1),"-")</f>
        <v>-</v>
      </c>
      <c r="D303" s="18" t="str">
        <f aca="false">IFERROR(MID(INDEX(Patterns!$F$5:$F$31,MATCH($B$5&amp;"|B",Patterns!$A$5:$A$31,0)),MOD($A303-$B$6,INDEX(Patterns!$D$5:$D$31,MATCH($B$5&amp;"|B",Patterns!$A$5:$A$31,0)))+1,1),"-")</f>
        <v>D</v>
      </c>
      <c r="E303" s="18" t="str">
        <f aca="false">IFERROR(MID(INDEX(Patterns!$F$5:$F$31,MATCH($B$5&amp;"|C",Patterns!$A$5:$A$31,0)),MOD($A303-$B$6,INDEX(Patterns!$D$5:$D$31,MATCH($B$5&amp;"|C",Patterns!$A$5:$A$31,0)))+1,1),"-")</f>
        <v>-</v>
      </c>
      <c r="F303" s="18" t="str">
        <f aca="false">IFERROR(MID(INDEX(Patterns!$F$5:$F$31,MATCH($B$5&amp;"|D",Patterns!$A$5:$A$31,0)),MOD($A303-$B$6,INDEX(Patterns!$D$5:$D$31,MATCH($B$5&amp;"|D",Patterns!$A$5:$A$31,0)))+1,1),"-")</f>
        <v>N</v>
      </c>
      <c r="G303" s="18" t="str">
        <f aca="false">TRIM(IF(C303="D","A ","")&amp;IF(D303="D","B ","")&amp;IF(E303="D","C ","")&amp;IF(F303="D","D ",""))</f>
        <v>B</v>
      </c>
      <c r="H303" s="18" t="str">
        <f aca="false">TRIM(IF(C303="E","A ","")&amp;IF(D303="E","B ","")&amp;IF(E303="E","C ","")&amp;IF(F303="E","D ",""))</f>
        <v/>
      </c>
      <c r="I303" s="18" t="str">
        <f aca="false">TRIM(IF(C303="N","A ","")&amp;IF(D303="N","B ","")&amp;IF(E303="N","C ","")&amp;IF(F303="N","D ",""))</f>
        <v>D</v>
      </c>
      <c r="J303" s="18" t="str">
        <f aca="false">IF(AND(COUNTIF(C303:F303,"D")=1,COUNTIF(C303:F303,"N")=1,OR($B$9=12,COUNTIF(C303:F303,"E")=1)),"Covered","Check")</f>
        <v>Covered</v>
      </c>
    </row>
    <row r="304" customFormat="false" ht="15" hidden="false" customHeight="false" outlineLevel="0" collapsed="false">
      <c r="A304" s="16" t="n">
        <f aca="false">A303+1</f>
        <v>46617</v>
      </c>
      <c r="B304" s="17" t="str">
        <f aca="false">TEXT(A304,"ddd")</f>
        <v>Wed</v>
      </c>
      <c r="C304" s="18" t="str">
        <f aca="false">IFERROR(MID(INDEX(Patterns!$F$5:$F$31,MATCH($B$5&amp;"|A",Patterns!$A$5:$A$31,0)),MOD($A304-$B$6,INDEX(Patterns!$D$5:$D$31,MATCH($B$5&amp;"|A",Patterns!$A$5:$A$31,0)))+1,1),"-")</f>
        <v>D</v>
      </c>
      <c r="D304" s="18" t="str">
        <f aca="false">IFERROR(MID(INDEX(Patterns!$F$5:$F$31,MATCH($B$5&amp;"|B",Patterns!$A$5:$A$31,0)),MOD($A304-$B$6,INDEX(Patterns!$D$5:$D$31,MATCH($B$5&amp;"|B",Patterns!$A$5:$A$31,0)))+1,1),"-")</f>
        <v>-</v>
      </c>
      <c r="E304" s="18" t="str">
        <f aca="false">IFERROR(MID(INDEX(Patterns!$F$5:$F$31,MATCH($B$5&amp;"|C",Patterns!$A$5:$A$31,0)),MOD($A304-$B$6,INDEX(Patterns!$D$5:$D$31,MATCH($B$5&amp;"|C",Patterns!$A$5:$A$31,0)))+1,1),"-")</f>
        <v>N</v>
      </c>
      <c r="F304" s="18" t="str">
        <f aca="false">IFERROR(MID(INDEX(Patterns!$F$5:$F$31,MATCH($B$5&amp;"|D",Patterns!$A$5:$A$31,0)),MOD($A304-$B$6,INDEX(Patterns!$D$5:$D$31,MATCH($B$5&amp;"|D",Patterns!$A$5:$A$31,0)))+1,1),"-")</f>
        <v>-</v>
      </c>
      <c r="G304" s="18" t="str">
        <f aca="false">TRIM(IF(C304="D","A ","")&amp;IF(D304="D","B ","")&amp;IF(E304="D","C ","")&amp;IF(F304="D","D ",""))</f>
        <v>A</v>
      </c>
      <c r="H304" s="18" t="str">
        <f aca="false">TRIM(IF(C304="E","A ","")&amp;IF(D304="E","B ","")&amp;IF(E304="E","C ","")&amp;IF(F304="E","D ",""))</f>
        <v/>
      </c>
      <c r="I304" s="18" t="str">
        <f aca="false">TRIM(IF(C304="N","A ","")&amp;IF(D304="N","B ","")&amp;IF(E304="N","C ","")&amp;IF(F304="N","D ",""))</f>
        <v>C</v>
      </c>
      <c r="J304" s="18" t="str">
        <f aca="false">IF(AND(COUNTIF(C304:F304,"D")=1,COUNTIF(C304:F304,"N")=1,OR($B$9=12,COUNTIF(C304:F304,"E")=1)),"Covered","Check")</f>
        <v>Covered</v>
      </c>
    </row>
    <row r="305" customFormat="false" ht="15" hidden="false" customHeight="false" outlineLevel="0" collapsed="false">
      <c r="A305" s="16" t="n">
        <f aca="false">A304+1</f>
        <v>46618</v>
      </c>
      <c r="B305" s="17" t="str">
        <f aca="false">TEXT(A305,"ddd")</f>
        <v>Thu</v>
      </c>
      <c r="C305" s="18" t="str">
        <f aca="false">IFERROR(MID(INDEX(Patterns!$F$5:$F$31,MATCH($B$5&amp;"|A",Patterns!$A$5:$A$31,0)),MOD($A305-$B$6,INDEX(Patterns!$D$5:$D$31,MATCH($B$5&amp;"|A",Patterns!$A$5:$A$31,0)))+1,1),"-")</f>
        <v>D</v>
      </c>
      <c r="D305" s="18" t="str">
        <f aca="false">IFERROR(MID(INDEX(Patterns!$F$5:$F$31,MATCH($B$5&amp;"|B",Patterns!$A$5:$A$31,0)),MOD($A305-$B$6,INDEX(Patterns!$D$5:$D$31,MATCH($B$5&amp;"|B",Patterns!$A$5:$A$31,0)))+1,1),"-")</f>
        <v>-</v>
      </c>
      <c r="E305" s="18" t="str">
        <f aca="false">IFERROR(MID(INDEX(Patterns!$F$5:$F$31,MATCH($B$5&amp;"|C",Patterns!$A$5:$A$31,0)),MOD($A305-$B$6,INDEX(Patterns!$D$5:$D$31,MATCH($B$5&amp;"|C",Patterns!$A$5:$A$31,0)))+1,1),"-")</f>
        <v>N</v>
      </c>
      <c r="F305" s="18" t="str">
        <f aca="false">IFERROR(MID(INDEX(Patterns!$F$5:$F$31,MATCH($B$5&amp;"|D",Patterns!$A$5:$A$31,0)),MOD($A305-$B$6,INDEX(Patterns!$D$5:$D$31,MATCH($B$5&amp;"|D",Patterns!$A$5:$A$31,0)))+1,1),"-")</f>
        <v>-</v>
      </c>
      <c r="G305" s="18" t="str">
        <f aca="false">TRIM(IF(C305="D","A ","")&amp;IF(D305="D","B ","")&amp;IF(E305="D","C ","")&amp;IF(F305="D","D ",""))</f>
        <v>A</v>
      </c>
      <c r="H305" s="18" t="str">
        <f aca="false">TRIM(IF(C305="E","A ","")&amp;IF(D305="E","B ","")&amp;IF(E305="E","C ","")&amp;IF(F305="E","D ",""))</f>
        <v/>
      </c>
      <c r="I305" s="18" t="str">
        <f aca="false">TRIM(IF(C305="N","A ","")&amp;IF(D305="N","B ","")&amp;IF(E305="N","C ","")&amp;IF(F305="N","D ",""))</f>
        <v>C</v>
      </c>
      <c r="J305" s="18" t="str">
        <f aca="false">IF(AND(COUNTIF(C305:F305,"D")=1,COUNTIF(C305:F305,"N")=1,OR($B$9=12,COUNTIF(C305:F305,"E")=1)),"Covered","Check")</f>
        <v>Covered</v>
      </c>
    </row>
    <row r="306" customFormat="false" ht="15" hidden="false" customHeight="false" outlineLevel="0" collapsed="false">
      <c r="A306" s="16" t="n">
        <f aca="false">A305+1</f>
        <v>46619</v>
      </c>
      <c r="B306" s="17" t="str">
        <f aca="false">TEXT(A306,"ddd")</f>
        <v>Fri</v>
      </c>
      <c r="C306" s="18" t="str">
        <f aca="false">IFERROR(MID(INDEX(Patterns!$F$5:$F$31,MATCH($B$5&amp;"|A",Patterns!$A$5:$A$31,0)),MOD($A306-$B$6,INDEX(Patterns!$D$5:$D$31,MATCH($B$5&amp;"|A",Patterns!$A$5:$A$31,0)))+1,1),"-")</f>
        <v>-</v>
      </c>
      <c r="D306" s="18" t="str">
        <f aca="false">IFERROR(MID(INDEX(Patterns!$F$5:$F$31,MATCH($B$5&amp;"|B",Patterns!$A$5:$A$31,0)),MOD($A306-$B$6,INDEX(Patterns!$D$5:$D$31,MATCH($B$5&amp;"|B",Patterns!$A$5:$A$31,0)))+1,1),"-")</f>
        <v>D</v>
      </c>
      <c r="E306" s="18" t="str">
        <f aca="false">IFERROR(MID(INDEX(Patterns!$F$5:$F$31,MATCH($B$5&amp;"|C",Patterns!$A$5:$A$31,0)),MOD($A306-$B$6,INDEX(Patterns!$D$5:$D$31,MATCH($B$5&amp;"|C",Patterns!$A$5:$A$31,0)))+1,1),"-")</f>
        <v>-</v>
      </c>
      <c r="F306" s="18" t="str">
        <f aca="false">IFERROR(MID(INDEX(Patterns!$F$5:$F$31,MATCH($B$5&amp;"|D",Patterns!$A$5:$A$31,0)),MOD($A306-$B$6,INDEX(Patterns!$D$5:$D$31,MATCH($B$5&amp;"|D",Patterns!$A$5:$A$31,0)))+1,1),"-")</f>
        <v>N</v>
      </c>
      <c r="G306" s="18" t="str">
        <f aca="false">TRIM(IF(C306="D","A ","")&amp;IF(D306="D","B ","")&amp;IF(E306="D","C ","")&amp;IF(F306="D","D ",""))</f>
        <v>B</v>
      </c>
      <c r="H306" s="18" t="str">
        <f aca="false">TRIM(IF(C306="E","A ","")&amp;IF(D306="E","B ","")&amp;IF(E306="E","C ","")&amp;IF(F306="E","D ",""))</f>
        <v/>
      </c>
      <c r="I306" s="18" t="str">
        <f aca="false">TRIM(IF(C306="N","A ","")&amp;IF(D306="N","B ","")&amp;IF(E306="N","C ","")&amp;IF(F306="N","D ",""))</f>
        <v>D</v>
      </c>
      <c r="J306" s="18" t="str">
        <f aca="false">IF(AND(COUNTIF(C306:F306,"D")=1,COUNTIF(C306:F306,"N")=1,OR($B$9=12,COUNTIF(C306:F306,"E")=1)),"Covered","Check")</f>
        <v>Covered</v>
      </c>
    </row>
    <row r="307" customFormat="false" ht="15" hidden="false" customHeight="false" outlineLevel="0" collapsed="false">
      <c r="A307" s="16" t="n">
        <f aca="false">A306+1</f>
        <v>46620</v>
      </c>
      <c r="B307" s="17" t="str">
        <f aca="false">TEXT(A307,"ddd")</f>
        <v>Sat</v>
      </c>
      <c r="C307" s="18" t="str">
        <f aca="false">IFERROR(MID(INDEX(Patterns!$F$5:$F$31,MATCH($B$5&amp;"|A",Patterns!$A$5:$A$31,0)),MOD($A307-$B$6,INDEX(Patterns!$D$5:$D$31,MATCH($B$5&amp;"|A",Patterns!$A$5:$A$31,0)))+1,1),"-")</f>
        <v>-</v>
      </c>
      <c r="D307" s="18" t="str">
        <f aca="false">IFERROR(MID(INDEX(Patterns!$F$5:$F$31,MATCH($B$5&amp;"|B",Patterns!$A$5:$A$31,0)),MOD($A307-$B$6,INDEX(Patterns!$D$5:$D$31,MATCH($B$5&amp;"|B",Patterns!$A$5:$A$31,0)))+1,1),"-")</f>
        <v>D</v>
      </c>
      <c r="E307" s="18" t="str">
        <f aca="false">IFERROR(MID(INDEX(Patterns!$F$5:$F$31,MATCH($B$5&amp;"|C",Patterns!$A$5:$A$31,0)),MOD($A307-$B$6,INDEX(Patterns!$D$5:$D$31,MATCH($B$5&amp;"|C",Patterns!$A$5:$A$31,0)))+1,1),"-")</f>
        <v>-</v>
      </c>
      <c r="F307" s="18" t="str">
        <f aca="false">IFERROR(MID(INDEX(Patterns!$F$5:$F$31,MATCH($B$5&amp;"|D",Patterns!$A$5:$A$31,0)),MOD($A307-$B$6,INDEX(Patterns!$D$5:$D$31,MATCH($B$5&amp;"|D",Patterns!$A$5:$A$31,0)))+1,1),"-")</f>
        <v>N</v>
      </c>
      <c r="G307" s="18" t="str">
        <f aca="false">TRIM(IF(C307="D","A ","")&amp;IF(D307="D","B ","")&amp;IF(E307="D","C ","")&amp;IF(F307="D","D ",""))</f>
        <v>B</v>
      </c>
      <c r="H307" s="18" t="str">
        <f aca="false">TRIM(IF(C307="E","A ","")&amp;IF(D307="E","B ","")&amp;IF(E307="E","C ","")&amp;IF(F307="E","D ",""))</f>
        <v/>
      </c>
      <c r="I307" s="18" t="str">
        <f aca="false">TRIM(IF(C307="N","A ","")&amp;IF(D307="N","B ","")&amp;IF(E307="N","C ","")&amp;IF(F307="N","D ",""))</f>
        <v>D</v>
      </c>
      <c r="J307" s="18" t="str">
        <f aca="false">IF(AND(COUNTIF(C307:F307,"D")=1,COUNTIF(C307:F307,"N")=1,OR($B$9=12,COUNTIF(C307:F307,"E")=1)),"Covered","Check")</f>
        <v>Covered</v>
      </c>
    </row>
    <row r="308" customFormat="false" ht="15" hidden="false" customHeight="false" outlineLevel="0" collapsed="false">
      <c r="A308" s="16" t="n">
        <f aca="false">A307+1</f>
        <v>46621</v>
      </c>
      <c r="B308" s="17" t="str">
        <f aca="false">TEXT(A308,"ddd")</f>
        <v>Sun</v>
      </c>
      <c r="C308" s="18" t="str">
        <f aca="false">IFERROR(MID(INDEX(Patterns!$F$5:$F$31,MATCH($B$5&amp;"|A",Patterns!$A$5:$A$31,0)),MOD($A308-$B$6,INDEX(Patterns!$D$5:$D$31,MATCH($B$5&amp;"|A",Patterns!$A$5:$A$31,0)))+1,1),"-")</f>
        <v>-</v>
      </c>
      <c r="D308" s="18" t="str">
        <f aca="false">IFERROR(MID(INDEX(Patterns!$F$5:$F$31,MATCH($B$5&amp;"|B",Patterns!$A$5:$A$31,0)),MOD($A308-$B$6,INDEX(Patterns!$D$5:$D$31,MATCH($B$5&amp;"|B",Patterns!$A$5:$A$31,0)))+1,1),"-")</f>
        <v>D</v>
      </c>
      <c r="E308" s="18" t="str">
        <f aca="false">IFERROR(MID(INDEX(Patterns!$F$5:$F$31,MATCH($B$5&amp;"|C",Patterns!$A$5:$A$31,0)),MOD($A308-$B$6,INDEX(Patterns!$D$5:$D$31,MATCH($B$5&amp;"|C",Patterns!$A$5:$A$31,0)))+1,1),"-")</f>
        <v>-</v>
      </c>
      <c r="F308" s="18" t="str">
        <f aca="false">IFERROR(MID(INDEX(Patterns!$F$5:$F$31,MATCH($B$5&amp;"|D",Patterns!$A$5:$A$31,0)),MOD($A308-$B$6,INDEX(Patterns!$D$5:$D$31,MATCH($B$5&amp;"|D",Patterns!$A$5:$A$31,0)))+1,1),"-")</f>
        <v>N</v>
      </c>
      <c r="G308" s="18" t="str">
        <f aca="false">TRIM(IF(C308="D","A ","")&amp;IF(D308="D","B ","")&amp;IF(E308="D","C ","")&amp;IF(F308="D","D ",""))</f>
        <v>B</v>
      </c>
      <c r="H308" s="18" t="str">
        <f aca="false">TRIM(IF(C308="E","A ","")&amp;IF(D308="E","B ","")&amp;IF(E308="E","C ","")&amp;IF(F308="E","D ",""))</f>
        <v/>
      </c>
      <c r="I308" s="18" t="str">
        <f aca="false">TRIM(IF(C308="N","A ","")&amp;IF(D308="N","B ","")&amp;IF(E308="N","C ","")&amp;IF(F308="N","D ",""))</f>
        <v>D</v>
      </c>
      <c r="J308" s="18" t="str">
        <f aca="false">IF(AND(COUNTIF(C308:F308,"D")=1,COUNTIF(C308:F308,"N")=1,OR($B$9=12,COUNTIF(C308:F308,"E")=1)),"Covered","Check")</f>
        <v>Covered</v>
      </c>
    </row>
    <row r="309" customFormat="false" ht="15" hidden="false" customHeight="false" outlineLevel="0" collapsed="false">
      <c r="A309" s="16" t="n">
        <f aca="false">A308+1</f>
        <v>46622</v>
      </c>
      <c r="B309" s="17" t="str">
        <f aca="false">TEXT(A309,"ddd")</f>
        <v>Mon</v>
      </c>
      <c r="C309" s="18" t="str">
        <f aca="false">IFERROR(MID(INDEX(Patterns!$F$5:$F$31,MATCH($B$5&amp;"|A",Patterns!$A$5:$A$31,0)),MOD($A309-$B$6,INDEX(Patterns!$D$5:$D$31,MATCH($B$5&amp;"|A",Patterns!$A$5:$A$31,0)))+1,1),"-")</f>
        <v>D</v>
      </c>
      <c r="D309" s="18" t="str">
        <f aca="false">IFERROR(MID(INDEX(Patterns!$F$5:$F$31,MATCH($B$5&amp;"|B",Patterns!$A$5:$A$31,0)),MOD($A309-$B$6,INDEX(Patterns!$D$5:$D$31,MATCH($B$5&amp;"|B",Patterns!$A$5:$A$31,0)))+1,1),"-")</f>
        <v>-</v>
      </c>
      <c r="E309" s="18" t="str">
        <f aca="false">IFERROR(MID(INDEX(Patterns!$F$5:$F$31,MATCH($B$5&amp;"|C",Patterns!$A$5:$A$31,0)),MOD($A309-$B$6,INDEX(Patterns!$D$5:$D$31,MATCH($B$5&amp;"|C",Patterns!$A$5:$A$31,0)))+1,1),"-")</f>
        <v>N</v>
      </c>
      <c r="F309" s="18" t="str">
        <f aca="false">IFERROR(MID(INDEX(Patterns!$F$5:$F$31,MATCH($B$5&amp;"|D",Patterns!$A$5:$A$31,0)),MOD($A309-$B$6,INDEX(Patterns!$D$5:$D$31,MATCH($B$5&amp;"|D",Patterns!$A$5:$A$31,0)))+1,1),"-")</f>
        <v>-</v>
      </c>
      <c r="G309" s="18" t="str">
        <f aca="false">TRIM(IF(C309="D","A ","")&amp;IF(D309="D","B ","")&amp;IF(E309="D","C ","")&amp;IF(F309="D","D ",""))</f>
        <v>A</v>
      </c>
      <c r="H309" s="18" t="str">
        <f aca="false">TRIM(IF(C309="E","A ","")&amp;IF(D309="E","B ","")&amp;IF(E309="E","C ","")&amp;IF(F309="E","D ",""))</f>
        <v/>
      </c>
      <c r="I309" s="18" t="str">
        <f aca="false">TRIM(IF(C309="N","A ","")&amp;IF(D309="N","B ","")&amp;IF(E309="N","C ","")&amp;IF(F309="N","D ",""))</f>
        <v>C</v>
      </c>
      <c r="J309" s="18" t="str">
        <f aca="false">IF(AND(COUNTIF(C309:F309,"D")=1,COUNTIF(C309:F309,"N")=1,OR($B$9=12,COUNTIF(C309:F309,"E")=1)),"Covered","Check")</f>
        <v>Covered</v>
      </c>
    </row>
    <row r="310" customFormat="false" ht="15" hidden="false" customHeight="false" outlineLevel="0" collapsed="false">
      <c r="A310" s="16" t="n">
        <f aca="false">A309+1</f>
        <v>46623</v>
      </c>
      <c r="B310" s="17" t="str">
        <f aca="false">TEXT(A310,"ddd")</f>
        <v>Tue</v>
      </c>
      <c r="C310" s="18" t="str">
        <f aca="false">IFERROR(MID(INDEX(Patterns!$F$5:$F$31,MATCH($B$5&amp;"|A",Patterns!$A$5:$A$31,0)),MOD($A310-$B$6,INDEX(Patterns!$D$5:$D$31,MATCH($B$5&amp;"|A",Patterns!$A$5:$A$31,0)))+1,1),"-")</f>
        <v>D</v>
      </c>
      <c r="D310" s="18" t="str">
        <f aca="false">IFERROR(MID(INDEX(Patterns!$F$5:$F$31,MATCH($B$5&amp;"|B",Patterns!$A$5:$A$31,0)),MOD($A310-$B$6,INDEX(Patterns!$D$5:$D$31,MATCH($B$5&amp;"|B",Patterns!$A$5:$A$31,0)))+1,1),"-")</f>
        <v>-</v>
      </c>
      <c r="E310" s="18" t="str">
        <f aca="false">IFERROR(MID(INDEX(Patterns!$F$5:$F$31,MATCH($B$5&amp;"|C",Patterns!$A$5:$A$31,0)),MOD($A310-$B$6,INDEX(Patterns!$D$5:$D$31,MATCH($B$5&amp;"|C",Patterns!$A$5:$A$31,0)))+1,1),"-")</f>
        <v>N</v>
      </c>
      <c r="F310" s="18" t="str">
        <f aca="false">IFERROR(MID(INDEX(Patterns!$F$5:$F$31,MATCH($B$5&amp;"|D",Patterns!$A$5:$A$31,0)),MOD($A310-$B$6,INDEX(Patterns!$D$5:$D$31,MATCH($B$5&amp;"|D",Patterns!$A$5:$A$31,0)))+1,1),"-")</f>
        <v>-</v>
      </c>
      <c r="G310" s="18" t="str">
        <f aca="false">TRIM(IF(C310="D","A ","")&amp;IF(D310="D","B ","")&amp;IF(E310="D","C ","")&amp;IF(F310="D","D ",""))</f>
        <v>A</v>
      </c>
      <c r="H310" s="18" t="str">
        <f aca="false">TRIM(IF(C310="E","A ","")&amp;IF(D310="E","B ","")&amp;IF(E310="E","C ","")&amp;IF(F310="E","D ",""))</f>
        <v/>
      </c>
      <c r="I310" s="18" t="str">
        <f aca="false">TRIM(IF(C310="N","A ","")&amp;IF(D310="N","B ","")&amp;IF(E310="N","C ","")&amp;IF(F310="N","D ",""))</f>
        <v>C</v>
      </c>
      <c r="J310" s="18" t="str">
        <f aca="false">IF(AND(COUNTIF(C310:F310,"D")=1,COUNTIF(C310:F310,"N")=1,OR($B$9=12,COUNTIF(C310:F310,"E")=1)),"Covered","Check")</f>
        <v>Covered</v>
      </c>
    </row>
    <row r="311" customFormat="false" ht="15" hidden="false" customHeight="false" outlineLevel="0" collapsed="false">
      <c r="A311" s="16" t="n">
        <f aca="false">A310+1</f>
        <v>46624</v>
      </c>
      <c r="B311" s="17" t="str">
        <f aca="false">TEXT(A311,"ddd")</f>
        <v>Wed</v>
      </c>
      <c r="C311" s="18" t="str">
        <f aca="false">IFERROR(MID(INDEX(Patterns!$F$5:$F$31,MATCH($B$5&amp;"|A",Patterns!$A$5:$A$31,0)),MOD($A311-$B$6,INDEX(Patterns!$D$5:$D$31,MATCH($B$5&amp;"|A",Patterns!$A$5:$A$31,0)))+1,1),"-")</f>
        <v>-</v>
      </c>
      <c r="D311" s="18" t="str">
        <f aca="false">IFERROR(MID(INDEX(Patterns!$F$5:$F$31,MATCH($B$5&amp;"|B",Patterns!$A$5:$A$31,0)),MOD($A311-$B$6,INDEX(Patterns!$D$5:$D$31,MATCH($B$5&amp;"|B",Patterns!$A$5:$A$31,0)))+1,1),"-")</f>
        <v>D</v>
      </c>
      <c r="E311" s="18" t="str">
        <f aca="false">IFERROR(MID(INDEX(Patterns!$F$5:$F$31,MATCH($B$5&amp;"|C",Patterns!$A$5:$A$31,0)),MOD($A311-$B$6,INDEX(Patterns!$D$5:$D$31,MATCH($B$5&amp;"|C",Patterns!$A$5:$A$31,0)))+1,1),"-")</f>
        <v>-</v>
      </c>
      <c r="F311" s="18" t="str">
        <f aca="false">IFERROR(MID(INDEX(Patterns!$F$5:$F$31,MATCH($B$5&amp;"|D",Patterns!$A$5:$A$31,0)),MOD($A311-$B$6,INDEX(Patterns!$D$5:$D$31,MATCH($B$5&amp;"|D",Patterns!$A$5:$A$31,0)))+1,1),"-")</f>
        <v>N</v>
      </c>
      <c r="G311" s="18" t="str">
        <f aca="false">TRIM(IF(C311="D","A ","")&amp;IF(D311="D","B ","")&amp;IF(E311="D","C ","")&amp;IF(F311="D","D ",""))</f>
        <v>B</v>
      </c>
      <c r="H311" s="18" t="str">
        <f aca="false">TRIM(IF(C311="E","A ","")&amp;IF(D311="E","B ","")&amp;IF(E311="E","C ","")&amp;IF(F311="E","D ",""))</f>
        <v/>
      </c>
      <c r="I311" s="18" t="str">
        <f aca="false">TRIM(IF(C311="N","A ","")&amp;IF(D311="N","B ","")&amp;IF(E311="N","C ","")&amp;IF(F311="N","D ",""))</f>
        <v>D</v>
      </c>
      <c r="J311" s="18" t="str">
        <f aca="false">IF(AND(COUNTIF(C311:F311,"D")=1,COUNTIF(C311:F311,"N")=1,OR($B$9=12,COUNTIF(C311:F311,"E")=1)),"Covered","Check")</f>
        <v>Covered</v>
      </c>
    </row>
    <row r="312" customFormat="false" ht="15" hidden="false" customHeight="false" outlineLevel="0" collapsed="false">
      <c r="A312" s="16" t="n">
        <f aca="false">A311+1</f>
        <v>46625</v>
      </c>
      <c r="B312" s="17" t="str">
        <f aca="false">TEXT(A312,"ddd")</f>
        <v>Thu</v>
      </c>
      <c r="C312" s="18" t="str">
        <f aca="false">IFERROR(MID(INDEX(Patterns!$F$5:$F$31,MATCH($B$5&amp;"|A",Patterns!$A$5:$A$31,0)),MOD($A312-$B$6,INDEX(Patterns!$D$5:$D$31,MATCH($B$5&amp;"|A",Patterns!$A$5:$A$31,0)))+1,1),"-")</f>
        <v>-</v>
      </c>
      <c r="D312" s="18" t="str">
        <f aca="false">IFERROR(MID(INDEX(Patterns!$F$5:$F$31,MATCH($B$5&amp;"|B",Patterns!$A$5:$A$31,0)),MOD($A312-$B$6,INDEX(Patterns!$D$5:$D$31,MATCH($B$5&amp;"|B",Patterns!$A$5:$A$31,0)))+1,1),"-")</f>
        <v>D</v>
      </c>
      <c r="E312" s="18" t="str">
        <f aca="false">IFERROR(MID(INDEX(Patterns!$F$5:$F$31,MATCH($B$5&amp;"|C",Patterns!$A$5:$A$31,0)),MOD($A312-$B$6,INDEX(Patterns!$D$5:$D$31,MATCH($B$5&amp;"|C",Patterns!$A$5:$A$31,0)))+1,1),"-")</f>
        <v>-</v>
      </c>
      <c r="F312" s="18" t="str">
        <f aca="false">IFERROR(MID(INDEX(Patterns!$F$5:$F$31,MATCH($B$5&amp;"|D",Patterns!$A$5:$A$31,0)),MOD($A312-$B$6,INDEX(Patterns!$D$5:$D$31,MATCH($B$5&amp;"|D",Patterns!$A$5:$A$31,0)))+1,1),"-")</f>
        <v>N</v>
      </c>
      <c r="G312" s="18" t="str">
        <f aca="false">TRIM(IF(C312="D","A ","")&amp;IF(D312="D","B ","")&amp;IF(E312="D","C ","")&amp;IF(F312="D","D ",""))</f>
        <v>B</v>
      </c>
      <c r="H312" s="18" t="str">
        <f aca="false">TRIM(IF(C312="E","A ","")&amp;IF(D312="E","B ","")&amp;IF(E312="E","C ","")&amp;IF(F312="E","D ",""))</f>
        <v/>
      </c>
      <c r="I312" s="18" t="str">
        <f aca="false">TRIM(IF(C312="N","A ","")&amp;IF(D312="N","B ","")&amp;IF(E312="N","C ","")&amp;IF(F312="N","D ",""))</f>
        <v>D</v>
      </c>
      <c r="J312" s="18" t="str">
        <f aca="false">IF(AND(COUNTIF(C312:F312,"D")=1,COUNTIF(C312:F312,"N")=1,OR($B$9=12,COUNTIF(C312:F312,"E")=1)),"Covered","Check")</f>
        <v>Covered</v>
      </c>
    </row>
    <row r="313" customFormat="false" ht="15" hidden="false" customHeight="false" outlineLevel="0" collapsed="false">
      <c r="A313" s="16" t="n">
        <f aca="false">A312+1</f>
        <v>46626</v>
      </c>
      <c r="B313" s="17" t="str">
        <f aca="false">TEXT(A313,"ddd")</f>
        <v>Fri</v>
      </c>
      <c r="C313" s="18" t="str">
        <f aca="false">IFERROR(MID(INDEX(Patterns!$F$5:$F$31,MATCH($B$5&amp;"|A",Patterns!$A$5:$A$31,0)),MOD($A313-$B$6,INDEX(Patterns!$D$5:$D$31,MATCH($B$5&amp;"|A",Patterns!$A$5:$A$31,0)))+1,1),"-")</f>
        <v>D</v>
      </c>
      <c r="D313" s="18" t="str">
        <f aca="false">IFERROR(MID(INDEX(Patterns!$F$5:$F$31,MATCH($B$5&amp;"|B",Patterns!$A$5:$A$31,0)),MOD($A313-$B$6,INDEX(Patterns!$D$5:$D$31,MATCH($B$5&amp;"|B",Patterns!$A$5:$A$31,0)))+1,1),"-")</f>
        <v>-</v>
      </c>
      <c r="E313" s="18" t="str">
        <f aca="false">IFERROR(MID(INDEX(Patterns!$F$5:$F$31,MATCH($B$5&amp;"|C",Patterns!$A$5:$A$31,0)),MOD($A313-$B$6,INDEX(Patterns!$D$5:$D$31,MATCH($B$5&amp;"|C",Patterns!$A$5:$A$31,0)))+1,1),"-")</f>
        <v>N</v>
      </c>
      <c r="F313" s="18" t="str">
        <f aca="false">IFERROR(MID(INDEX(Patterns!$F$5:$F$31,MATCH($B$5&amp;"|D",Patterns!$A$5:$A$31,0)),MOD($A313-$B$6,INDEX(Patterns!$D$5:$D$31,MATCH($B$5&amp;"|D",Patterns!$A$5:$A$31,0)))+1,1),"-")</f>
        <v>-</v>
      </c>
      <c r="G313" s="18" t="str">
        <f aca="false">TRIM(IF(C313="D","A ","")&amp;IF(D313="D","B ","")&amp;IF(E313="D","C ","")&amp;IF(F313="D","D ",""))</f>
        <v>A</v>
      </c>
      <c r="H313" s="18" t="str">
        <f aca="false">TRIM(IF(C313="E","A ","")&amp;IF(D313="E","B ","")&amp;IF(E313="E","C ","")&amp;IF(F313="E","D ",""))</f>
        <v/>
      </c>
      <c r="I313" s="18" t="str">
        <f aca="false">TRIM(IF(C313="N","A ","")&amp;IF(D313="N","B ","")&amp;IF(E313="N","C ","")&amp;IF(F313="N","D ",""))</f>
        <v>C</v>
      </c>
      <c r="J313" s="18" t="str">
        <f aca="false">IF(AND(COUNTIF(C313:F313,"D")=1,COUNTIF(C313:F313,"N")=1,OR($B$9=12,COUNTIF(C313:F313,"E")=1)),"Covered","Check")</f>
        <v>Covered</v>
      </c>
    </row>
    <row r="314" customFormat="false" ht="15" hidden="false" customHeight="false" outlineLevel="0" collapsed="false">
      <c r="A314" s="16" t="n">
        <f aca="false">A313+1</f>
        <v>46627</v>
      </c>
      <c r="B314" s="17" t="str">
        <f aca="false">TEXT(A314,"ddd")</f>
        <v>Sat</v>
      </c>
      <c r="C314" s="18" t="str">
        <f aca="false">IFERROR(MID(INDEX(Patterns!$F$5:$F$31,MATCH($B$5&amp;"|A",Patterns!$A$5:$A$31,0)),MOD($A314-$B$6,INDEX(Patterns!$D$5:$D$31,MATCH($B$5&amp;"|A",Patterns!$A$5:$A$31,0)))+1,1),"-")</f>
        <v>D</v>
      </c>
      <c r="D314" s="18" t="str">
        <f aca="false">IFERROR(MID(INDEX(Patterns!$F$5:$F$31,MATCH($B$5&amp;"|B",Patterns!$A$5:$A$31,0)),MOD($A314-$B$6,INDEX(Patterns!$D$5:$D$31,MATCH($B$5&amp;"|B",Patterns!$A$5:$A$31,0)))+1,1),"-")</f>
        <v>-</v>
      </c>
      <c r="E314" s="18" t="str">
        <f aca="false">IFERROR(MID(INDEX(Patterns!$F$5:$F$31,MATCH($B$5&amp;"|C",Patterns!$A$5:$A$31,0)),MOD($A314-$B$6,INDEX(Patterns!$D$5:$D$31,MATCH($B$5&amp;"|C",Patterns!$A$5:$A$31,0)))+1,1),"-")</f>
        <v>N</v>
      </c>
      <c r="F314" s="18" t="str">
        <f aca="false">IFERROR(MID(INDEX(Patterns!$F$5:$F$31,MATCH($B$5&amp;"|D",Patterns!$A$5:$A$31,0)),MOD($A314-$B$6,INDEX(Patterns!$D$5:$D$31,MATCH($B$5&amp;"|D",Patterns!$A$5:$A$31,0)))+1,1),"-")</f>
        <v>-</v>
      </c>
      <c r="G314" s="18" t="str">
        <f aca="false">TRIM(IF(C314="D","A ","")&amp;IF(D314="D","B ","")&amp;IF(E314="D","C ","")&amp;IF(F314="D","D ",""))</f>
        <v>A</v>
      </c>
      <c r="H314" s="18" t="str">
        <f aca="false">TRIM(IF(C314="E","A ","")&amp;IF(D314="E","B ","")&amp;IF(E314="E","C ","")&amp;IF(F314="E","D ",""))</f>
        <v/>
      </c>
      <c r="I314" s="18" t="str">
        <f aca="false">TRIM(IF(C314="N","A ","")&amp;IF(D314="N","B ","")&amp;IF(E314="N","C ","")&amp;IF(F314="N","D ",""))</f>
        <v>C</v>
      </c>
      <c r="J314" s="18" t="str">
        <f aca="false">IF(AND(COUNTIF(C314:F314,"D")=1,COUNTIF(C314:F314,"N")=1,OR($B$9=12,COUNTIF(C314:F314,"E")=1)),"Covered","Check")</f>
        <v>Covered</v>
      </c>
    </row>
    <row r="315" customFormat="false" ht="15" hidden="false" customHeight="false" outlineLevel="0" collapsed="false">
      <c r="A315" s="16" t="n">
        <f aca="false">A314+1</f>
        <v>46628</v>
      </c>
      <c r="B315" s="17" t="str">
        <f aca="false">TEXT(A315,"ddd")</f>
        <v>Sun</v>
      </c>
      <c r="C315" s="18" t="str">
        <f aca="false">IFERROR(MID(INDEX(Patterns!$F$5:$F$31,MATCH($B$5&amp;"|A",Patterns!$A$5:$A$31,0)),MOD($A315-$B$6,INDEX(Patterns!$D$5:$D$31,MATCH($B$5&amp;"|A",Patterns!$A$5:$A$31,0)))+1,1),"-")</f>
        <v>D</v>
      </c>
      <c r="D315" s="18" t="str">
        <f aca="false">IFERROR(MID(INDEX(Patterns!$F$5:$F$31,MATCH($B$5&amp;"|B",Patterns!$A$5:$A$31,0)),MOD($A315-$B$6,INDEX(Patterns!$D$5:$D$31,MATCH($B$5&amp;"|B",Patterns!$A$5:$A$31,0)))+1,1),"-")</f>
        <v>-</v>
      </c>
      <c r="E315" s="18" t="str">
        <f aca="false">IFERROR(MID(INDEX(Patterns!$F$5:$F$31,MATCH($B$5&amp;"|C",Patterns!$A$5:$A$31,0)),MOD($A315-$B$6,INDEX(Patterns!$D$5:$D$31,MATCH($B$5&amp;"|C",Patterns!$A$5:$A$31,0)))+1,1),"-")</f>
        <v>N</v>
      </c>
      <c r="F315" s="18" t="str">
        <f aca="false">IFERROR(MID(INDEX(Patterns!$F$5:$F$31,MATCH($B$5&amp;"|D",Patterns!$A$5:$A$31,0)),MOD($A315-$B$6,INDEX(Patterns!$D$5:$D$31,MATCH($B$5&amp;"|D",Patterns!$A$5:$A$31,0)))+1,1),"-")</f>
        <v>-</v>
      </c>
      <c r="G315" s="18" t="str">
        <f aca="false">TRIM(IF(C315="D","A ","")&amp;IF(D315="D","B ","")&amp;IF(E315="D","C ","")&amp;IF(F315="D","D ",""))</f>
        <v>A</v>
      </c>
      <c r="H315" s="18" t="str">
        <f aca="false">TRIM(IF(C315="E","A ","")&amp;IF(D315="E","B ","")&amp;IF(E315="E","C ","")&amp;IF(F315="E","D ",""))</f>
        <v/>
      </c>
      <c r="I315" s="18" t="str">
        <f aca="false">TRIM(IF(C315="N","A ","")&amp;IF(D315="N","B ","")&amp;IF(E315="N","C ","")&amp;IF(F315="N","D ",""))</f>
        <v>C</v>
      </c>
      <c r="J315" s="18" t="str">
        <f aca="false">IF(AND(COUNTIF(C315:F315,"D")=1,COUNTIF(C315:F315,"N")=1,OR($B$9=12,COUNTIF(C315:F315,"E")=1)),"Covered","Check")</f>
        <v>Covered</v>
      </c>
    </row>
    <row r="316" customFormat="false" ht="15" hidden="false" customHeight="false" outlineLevel="0" collapsed="false">
      <c r="A316" s="16" t="n">
        <f aca="false">A315+1</f>
        <v>46629</v>
      </c>
      <c r="B316" s="17" t="str">
        <f aca="false">TEXT(A316,"ddd")</f>
        <v>Mon</v>
      </c>
      <c r="C316" s="18" t="str">
        <f aca="false">IFERROR(MID(INDEX(Patterns!$F$5:$F$31,MATCH($B$5&amp;"|A",Patterns!$A$5:$A$31,0)),MOD($A316-$B$6,INDEX(Patterns!$D$5:$D$31,MATCH($B$5&amp;"|A",Patterns!$A$5:$A$31,0)))+1,1),"-")</f>
        <v>-</v>
      </c>
      <c r="D316" s="18" t="str">
        <f aca="false">IFERROR(MID(INDEX(Patterns!$F$5:$F$31,MATCH($B$5&amp;"|B",Patterns!$A$5:$A$31,0)),MOD($A316-$B$6,INDEX(Patterns!$D$5:$D$31,MATCH($B$5&amp;"|B",Patterns!$A$5:$A$31,0)))+1,1),"-")</f>
        <v>D</v>
      </c>
      <c r="E316" s="18" t="str">
        <f aca="false">IFERROR(MID(INDEX(Patterns!$F$5:$F$31,MATCH($B$5&amp;"|C",Patterns!$A$5:$A$31,0)),MOD($A316-$B$6,INDEX(Patterns!$D$5:$D$31,MATCH($B$5&amp;"|C",Patterns!$A$5:$A$31,0)))+1,1),"-")</f>
        <v>-</v>
      </c>
      <c r="F316" s="18" t="str">
        <f aca="false">IFERROR(MID(INDEX(Patterns!$F$5:$F$31,MATCH($B$5&amp;"|D",Patterns!$A$5:$A$31,0)),MOD($A316-$B$6,INDEX(Patterns!$D$5:$D$31,MATCH($B$5&amp;"|D",Patterns!$A$5:$A$31,0)))+1,1),"-")</f>
        <v>N</v>
      </c>
      <c r="G316" s="18" t="str">
        <f aca="false">TRIM(IF(C316="D","A ","")&amp;IF(D316="D","B ","")&amp;IF(E316="D","C ","")&amp;IF(F316="D","D ",""))</f>
        <v>B</v>
      </c>
      <c r="H316" s="18" t="str">
        <f aca="false">TRIM(IF(C316="E","A ","")&amp;IF(D316="E","B ","")&amp;IF(E316="E","C ","")&amp;IF(F316="E","D ",""))</f>
        <v/>
      </c>
      <c r="I316" s="18" t="str">
        <f aca="false">TRIM(IF(C316="N","A ","")&amp;IF(D316="N","B ","")&amp;IF(E316="N","C ","")&amp;IF(F316="N","D ",""))</f>
        <v>D</v>
      </c>
      <c r="J316" s="18" t="str">
        <f aca="false">IF(AND(COUNTIF(C316:F316,"D")=1,COUNTIF(C316:F316,"N")=1,OR($B$9=12,COUNTIF(C316:F316,"E")=1)),"Covered","Check")</f>
        <v>Covered</v>
      </c>
    </row>
    <row r="317" customFormat="false" ht="15" hidden="false" customHeight="false" outlineLevel="0" collapsed="false">
      <c r="A317" s="16" t="n">
        <f aca="false">A316+1</f>
        <v>46630</v>
      </c>
      <c r="B317" s="17" t="str">
        <f aca="false">TEXT(A317,"ddd")</f>
        <v>Tue</v>
      </c>
      <c r="C317" s="18" t="str">
        <f aca="false">IFERROR(MID(INDEX(Patterns!$F$5:$F$31,MATCH($B$5&amp;"|A",Patterns!$A$5:$A$31,0)),MOD($A317-$B$6,INDEX(Patterns!$D$5:$D$31,MATCH($B$5&amp;"|A",Patterns!$A$5:$A$31,0)))+1,1),"-")</f>
        <v>-</v>
      </c>
      <c r="D317" s="18" t="str">
        <f aca="false">IFERROR(MID(INDEX(Patterns!$F$5:$F$31,MATCH($B$5&amp;"|B",Patterns!$A$5:$A$31,0)),MOD($A317-$B$6,INDEX(Patterns!$D$5:$D$31,MATCH($B$5&amp;"|B",Patterns!$A$5:$A$31,0)))+1,1),"-")</f>
        <v>D</v>
      </c>
      <c r="E317" s="18" t="str">
        <f aca="false">IFERROR(MID(INDEX(Patterns!$F$5:$F$31,MATCH($B$5&amp;"|C",Patterns!$A$5:$A$31,0)),MOD($A317-$B$6,INDEX(Patterns!$D$5:$D$31,MATCH($B$5&amp;"|C",Patterns!$A$5:$A$31,0)))+1,1),"-")</f>
        <v>-</v>
      </c>
      <c r="F317" s="18" t="str">
        <f aca="false">IFERROR(MID(INDEX(Patterns!$F$5:$F$31,MATCH($B$5&amp;"|D",Patterns!$A$5:$A$31,0)),MOD($A317-$B$6,INDEX(Patterns!$D$5:$D$31,MATCH($B$5&amp;"|D",Patterns!$A$5:$A$31,0)))+1,1),"-")</f>
        <v>N</v>
      </c>
      <c r="G317" s="18" t="str">
        <f aca="false">TRIM(IF(C317="D","A ","")&amp;IF(D317="D","B ","")&amp;IF(E317="D","C ","")&amp;IF(F317="D","D ",""))</f>
        <v>B</v>
      </c>
      <c r="H317" s="18" t="str">
        <f aca="false">TRIM(IF(C317="E","A ","")&amp;IF(D317="E","B ","")&amp;IF(E317="E","C ","")&amp;IF(F317="E","D ",""))</f>
        <v/>
      </c>
      <c r="I317" s="18" t="str">
        <f aca="false">TRIM(IF(C317="N","A ","")&amp;IF(D317="N","B ","")&amp;IF(E317="N","C ","")&amp;IF(F317="N","D ",""))</f>
        <v>D</v>
      </c>
      <c r="J317" s="18" t="str">
        <f aca="false">IF(AND(COUNTIF(C317:F317,"D")=1,COUNTIF(C317:F317,"N")=1,OR($B$9=12,COUNTIF(C317:F317,"E")=1)),"Covered","Check")</f>
        <v>Covered</v>
      </c>
    </row>
    <row r="318" customFormat="false" ht="15" hidden="false" customHeight="false" outlineLevel="0" collapsed="false">
      <c r="A318" s="16" t="n">
        <f aca="false">A317+1</f>
        <v>46631</v>
      </c>
      <c r="B318" s="17" t="str">
        <f aca="false">TEXT(A318,"ddd")</f>
        <v>Wed</v>
      </c>
      <c r="C318" s="18" t="str">
        <f aca="false">IFERROR(MID(INDEX(Patterns!$F$5:$F$31,MATCH($B$5&amp;"|A",Patterns!$A$5:$A$31,0)),MOD($A318-$B$6,INDEX(Patterns!$D$5:$D$31,MATCH($B$5&amp;"|A",Patterns!$A$5:$A$31,0)))+1,1),"-")</f>
        <v>D</v>
      </c>
      <c r="D318" s="18" t="str">
        <f aca="false">IFERROR(MID(INDEX(Patterns!$F$5:$F$31,MATCH($B$5&amp;"|B",Patterns!$A$5:$A$31,0)),MOD($A318-$B$6,INDEX(Patterns!$D$5:$D$31,MATCH($B$5&amp;"|B",Patterns!$A$5:$A$31,0)))+1,1),"-")</f>
        <v>-</v>
      </c>
      <c r="E318" s="18" t="str">
        <f aca="false">IFERROR(MID(INDEX(Patterns!$F$5:$F$31,MATCH($B$5&amp;"|C",Patterns!$A$5:$A$31,0)),MOD($A318-$B$6,INDEX(Patterns!$D$5:$D$31,MATCH($B$5&amp;"|C",Patterns!$A$5:$A$31,0)))+1,1),"-")</f>
        <v>N</v>
      </c>
      <c r="F318" s="18" t="str">
        <f aca="false">IFERROR(MID(INDEX(Patterns!$F$5:$F$31,MATCH($B$5&amp;"|D",Patterns!$A$5:$A$31,0)),MOD($A318-$B$6,INDEX(Patterns!$D$5:$D$31,MATCH($B$5&amp;"|D",Patterns!$A$5:$A$31,0)))+1,1),"-")</f>
        <v>-</v>
      </c>
      <c r="G318" s="18" t="str">
        <f aca="false">TRIM(IF(C318="D","A ","")&amp;IF(D318="D","B ","")&amp;IF(E318="D","C ","")&amp;IF(F318="D","D ",""))</f>
        <v>A</v>
      </c>
      <c r="H318" s="18" t="str">
        <f aca="false">TRIM(IF(C318="E","A ","")&amp;IF(D318="E","B ","")&amp;IF(E318="E","C ","")&amp;IF(F318="E","D ",""))</f>
        <v/>
      </c>
      <c r="I318" s="18" t="str">
        <f aca="false">TRIM(IF(C318="N","A ","")&amp;IF(D318="N","B ","")&amp;IF(E318="N","C ","")&amp;IF(F318="N","D ",""))</f>
        <v>C</v>
      </c>
      <c r="J318" s="18" t="str">
        <f aca="false">IF(AND(COUNTIF(C318:F318,"D")=1,COUNTIF(C318:F318,"N")=1,OR($B$9=12,COUNTIF(C318:F318,"E")=1)),"Covered","Check")</f>
        <v>Covered</v>
      </c>
    </row>
    <row r="319" customFormat="false" ht="15" hidden="false" customHeight="false" outlineLevel="0" collapsed="false">
      <c r="A319" s="16" t="n">
        <f aca="false">A318+1</f>
        <v>46632</v>
      </c>
      <c r="B319" s="17" t="str">
        <f aca="false">TEXT(A319,"ddd")</f>
        <v>Thu</v>
      </c>
      <c r="C319" s="18" t="str">
        <f aca="false">IFERROR(MID(INDEX(Patterns!$F$5:$F$31,MATCH($B$5&amp;"|A",Patterns!$A$5:$A$31,0)),MOD($A319-$B$6,INDEX(Patterns!$D$5:$D$31,MATCH($B$5&amp;"|A",Patterns!$A$5:$A$31,0)))+1,1),"-")</f>
        <v>D</v>
      </c>
      <c r="D319" s="18" t="str">
        <f aca="false">IFERROR(MID(INDEX(Patterns!$F$5:$F$31,MATCH($B$5&amp;"|B",Patterns!$A$5:$A$31,0)),MOD($A319-$B$6,INDEX(Patterns!$D$5:$D$31,MATCH($B$5&amp;"|B",Patterns!$A$5:$A$31,0)))+1,1),"-")</f>
        <v>-</v>
      </c>
      <c r="E319" s="18" t="str">
        <f aca="false">IFERROR(MID(INDEX(Patterns!$F$5:$F$31,MATCH($B$5&amp;"|C",Patterns!$A$5:$A$31,0)),MOD($A319-$B$6,INDEX(Patterns!$D$5:$D$31,MATCH($B$5&amp;"|C",Patterns!$A$5:$A$31,0)))+1,1),"-")</f>
        <v>N</v>
      </c>
      <c r="F319" s="18" t="str">
        <f aca="false">IFERROR(MID(INDEX(Patterns!$F$5:$F$31,MATCH($B$5&amp;"|D",Patterns!$A$5:$A$31,0)),MOD($A319-$B$6,INDEX(Patterns!$D$5:$D$31,MATCH($B$5&amp;"|D",Patterns!$A$5:$A$31,0)))+1,1),"-")</f>
        <v>-</v>
      </c>
      <c r="G319" s="18" t="str">
        <f aca="false">TRIM(IF(C319="D","A ","")&amp;IF(D319="D","B ","")&amp;IF(E319="D","C ","")&amp;IF(F319="D","D ",""))</f>
        <v>A</v>
      </c>
      <c r="H319" s="18" t="str">
        <f aca="false">TRIM(IF(C319="E","A ","")&amp;IF(D319="E","B ","")&amp;IF(E319="E","C ","")&amp;IF(F319="E","D ",""))</f>
        <v/>
      </c>
      <c r="I319" s="18" t="str">
        <f aca="false">TRIM(IF(C319="N","A ","")&amp;IF(D319="N","B ","")&amp;IF(E319="N","C ","")&amp;IF(F319="N","D ",""))</f>
        <v>C</v>
      </c>
      <c r="J319" s="18" t="str">
        <f aca="false">IF(AND(COUNTIF(C319:F319,"D")=1,COUNTIF(C319:F319,"N")=1,OR($B$9=12,COUNTIF(C319:F319,"E")=1)),"Covered","Check")</f>
        <v>Covered</v>
      </c>
    </row>
    <row r="320" customFormat="false" ht="15" hidden="false" customHeight="false" outlineLevel="0" collapsed="false">
      <c r="A320" s="16" t="n">
        <f aca="false">A319+1</f>
        <v>46633</v>
      </c>
      <c r="B320" s="17" t="str">
        <f aca="false">TEXT(A320,"ddd")</f>
        <v>Fri</v>
      </c>
      <c r="C320" s="18" t="str">
        <f aca="false">IFERROR(MID(INDEX(Patterns!$F$5:$F$31,MATCH($B$5&amp;"|A",Patterns!$A$5:$A$31,0)),MOD($A320-$B$6,INDEX(Patterns!$D$5:$D$31,MATCH($B$5&amp;"|A",Patterns!$A$5:$A$31,0)))+1,1),"-")</f>
        <v>-</v>
      </c>
      <c r="D320" s="18" t="str">
        <f aca="false">IFERROR(MID(INDEX(Patterns!$F$5:$F$31,MATCH($B$5&amp;"|B",Patterns!$A$5:$A$31,0)),MOD($A320-$B$6,INDEX(Patterns!$D$5:$D$31,MATCH($B$5&amp;"|B",Patterns!$A$5:$A$31,0)))+1,1),"-")</f>
        <v>D</v>
      </c>
      <c r="E320" s="18" t="str">
        <f aca="false">IFERROR(MID(INDEX(Patterns!$F$5:$F$31,MATCH($B$5&amp;"|C",Patterns!$A$5:$A$31,0)),MOD($A320-$B$6,INDEX(Patterns!$D$5:$D$31,MATCH($B$5&amp;"|C",Patterns!$A$5:$A$31,0)))+1,1),"-")</f>
        <v>-</v>
      </c>
      <c r="F320" s="18" t="str">
        <f aca="false">IFERROR(MID(INDEX(Patterns!$F$5:$F$31,MATCH($B$5&amp;"|D",Patterns!$A$5:$A$31,0)),MOD($A320-$B$6,INDEX(Patterns!$D$5:$D$31,MATCH($B$5&amp;"|D",Patterns!$A$5:$A$31,0)))+1,1),"-")</f>
        <v>N</v>
      </c>
      <c r="G320" s="18" t="str">
        <f aca="false">TRIM(IF(C320="D","A ","")&amp;IF(D320="D","B ","")&amp;IF(E320="D","C ","")&amp;IF(F320="D","D ",""))</f>
        <v>B</v>
      </c>
      <c r="H320" s="18" t="str">
        <f aca="false">TRIM(IF(C320="E","A ","")&amp;IF(D320="E","B ","")&amp;IF(E320="E","C ","")&amp;IF(F320="E","D ",""))</f>
        <v/>
      </c>
      <c r="I320" s="18" t="str">
        <f aca="false">TRIM(IF(C320="N","A ","")&amp;IF(D320="N","B ","")&amp;IF(E320="N","C ","")&amp;IF(F320="N","D ",""))</f>
        <v>D</v>
      </c>
      <c r="J320" s="18" t="str">
        <f aca="false">IF(AND(COUNTIF(C320:F320,"D")=1,COUNTIF(C320:F320,"N")=1,OR($B$9=12,COUNTIF(C320:F320,"E")=1)),"Covered","Check")</f>
        <v>Covered</v>
      </c>
    </row>
    <row r="321" customFormat="false" ht="15" hidden="false" customHeight="false" outlineLevel="0" collapsed="false">
      <c r="A321" s="16" t="n">
        <f aca="false">A320+1</f>
        <v>46634</v>
      </c>
      <c r="B321" s="17" t="str">
        <f aca="false">TEXT(A321,"ddd")</f>
        <v>Sat</v>
      </c>
      <c r="C321" s="18" t="str">
        <f aca="false">IFERROR(MID(INDEX(Patterns!$F$5:$F$31,MATCH($B$5&amp;"|A",Patterns!$A$5:$A$31,0)),MOD($A321-$B$6,INDEX(Patterns!$D$5:$D$31,MATCH($B$5&amp;"|A",Patterns!$A$5:$A$31,0)))+1,1),"-")</f>
        <v>-</v>
      </c>
      <c r="D321" s="18" t="str">
        <f aca="false">IFERROR(MID(INDEX(Patterns!$F$5:$F$31,MATCH($B$5&amp;"|B",Patterns!$A$5:$A$31,0)),MOD($A321-$B$6,INDEX(Patterns!$D$5:$D$31,MATCH($B$5&amp;"|B",Patterns!$A$5:$A$31,0)))+1,1),"-")</f>
        <v>D</v>
      </c>
      <c r="E321" s="18" t="str">
        <f aca="false">IFERROR(MID(INDEX(Patterns!$F$5:$F$31,MATCH($B$5&amp;"|C",Patterns!$A$5:$A$31,0)),MOD($A321-$B$6,INDEX(Patterns!$D$5:$D$31,MATCH($B$5&amp;"|C",Patterns!$A$5:$A$31,0)))+1,1),"-")</f>
        <v>-</v>
      </c>
      <c r="F321" s="18" t="str">
        <f aca="false">IFERROR(MID(INDEX(Patterns!$F$5:$F$31,MATCH($B$5&amp;"|D",Patterns!$A$5:$A$31,0)),MOD($A321-$B$6,INDEX(Patterns!$D$5:$D$31,MATCH($B$5&amp;"|D",Patterns!$A$5:$A$31,0)))+1,1),"-")</f>
        <v>N</v>
      </c>
      <c r="G321" s="18" t="str">
        <f aca="false">TRIM(IF(C321="D","A ","")&amp;IF(D321="D","B ","")&amp;IF(E321="D","C ","")&amp;IF(F321="D","D ",""))</f>
        <v>B</v>
      </c>
      <c r="H321" s="18" t="str">
        <f aca="false">TRIM(IF(C321="E","A ","")&amp;IF(D321="E","B ","")&amp;IF(E321="E","C ","")&amp;IF(F321="E","D ",""))</f>
        <v/>
      </c>
      <c r="I321" s="18" t="str">
        <f aca="false">TRIM(IF(C321="N","A ","")&amp;IF(D321="N","B ","")&amp;IF(E321="N","C ","")&amp;IF(F321="N","D ",""))</f>
        <v>D</v>
      </c>
      <c r="J321" s="18" t="str">
        <f aca="false">IF(AND(COUNTIF(C321:F321,"D")=1,COUNTIF(C321:F321,"N")=1,OR($B$9=12,COUNTIF(C321:F321,"E")=1)),"Covered","Check")</f>
        <v>Covered</v>
      </c>
    </row>
    <row r="322" customFormat="false" ht="15" hidden="false" customHeight="false" outlineLevel="0" collapsed="false">
      <c r="A322" s="16" t="n">
        <f aca="false">A321+1</f>
        <v>46635</v>
      </c>
      <c r="B322" s="17" t="str">
        <f aca="false">TEXT(A322,"ddd")</f>
        <v>Sun</v>
      </c>
      <c r="C322" s="18" t="str">
        <f aca="false">IFERROR(MID(INDEX(Patterns!$F$5:$F$31,MATCH($B$5&amp;"|A",Patterns!$A$5:$A$31,0)),MOD($A322-$B$6,INDEX(Patterns!$D$5:$D$31,MATCH($B$5&amp;"|A",Patterns!$A$5:$A$31,0)))+1,1),"-")</f>
        <v>-</v>
      </c>
      <c r="D322" s="18" t="str">
        <f aca="false">IFERROR(MID(INDEX(Patterns!$F$5:$F$31,MATCH($B$5&amp;"|B",Patterns!$A$5:$A$31,0)),MOD($A322-$B$6,INDEX(Patterns!$D$5:$D$31,MATCH($B$5&amp;"|B",Patterns!$A$5:$A$31,0)))+1,1),"-")</f>
        <v>D</v>
      </c>
      <c r="E322" s="18" t="str">
        <f aca="false">IFERROR(MID(INDEX(Patterns!$F$5:$F$31,MATCH($B$5&amp;"|C",Patterns!$A$5:$A$31,0)),MOD($A322-$B$6,INDEX(Patterns!$D$5:$D$31,MATCH($B$5&amp;"|C",Patterns!$A$5:$A$31,0)))+1,1),"-")</f>
        <v>-</v>
      </c>
      <c r="F322" s="18" t="str">
        <f aca="false">IFERROR(MID(INDEX(Patterns!$F$5:$F$31,MATCH($B$5&amp;"|D",Patterns!$A$5:$A$31,0)),MOD($A322-$B$6,INDEX(Patterns!$D$5:$D$31,MATCH($B$5&amp;"|D",Patterns!$A$5:$A$31,0)))+1,1),"-")</f>
        <v>N</v>
      </c>
      <c r="G322" s="18" t="str">
        <f aca="false">TRIM(IF(C322="D","A ","")&amp;IF(D322="D","B ","")&amp;IF(E322="D","C ","")&amp;IF(F322="D","D ",""))</f>
        <v>B</v>
      </c>
      <c r="H322" s="18" t="str">
        <f aca="false">TRIM(IF(C322="E","A ","")&amp;IF(D322="E","B ","")&amp;IF(E322="E","C ","")&amp;IF(F322="E","D ",""))</f>
        <v/>
      </c>
      <c r="I322" s="18" t="str">
        <f aca="false">TRIM(IF(C322="N","A ","")&amp;IF(D322="N","B ","")&amp;IF(E322="N","C ","")&amp;IF(F322="N","D ",""))</f>
        <v>D</v>
      </c>
      <c r="J322" s="18" t="str">
        <f aca="false">IF(AND(COUNTIF(C322:F322,"D")=1,COUNTIF(C322:F322,"N")=1,OR($B$9=12,COUNTIF(C322:F322,"E")=1)),"Covered","Check")</f>
        <v>Covered</v>
      </c>
    </row>
    <row r="323" customFormat="false" ht="15" hidden="false" customHeight="false" outlineLevel="0" collapsed="false">
      <c r="A323" s="16" t="n">
        <f aca="false">A322+1</f>
        <v>46636</v>
      </c>
      <c r="B323" s="17" t="str">
        <f aca="false">TEXT(A323,"ddd")</f>
        <v>Mon</v>
      </c>
      <c r="C323" s="18" t="str">
        <f aca="false">IFERROR(MID(INDEX(Patterns!$F$5:$F$31,MATCH($B$5&amp;"|A",Patterns!$A$5:$A$31,0)),MOD($A323-$B$6,INDEX(Patterns!$D$5:$D$31,MATCH($B$5&amp;"|A",Patterns!$A$5:$A$31,0)))+1,1),"-")</f>
        <v>D</v>
      </c>
      <c r="D323" s="18" t="str">
        <f aca="false">IFERROR(MID(INDEX(Patterns!$F$5:$F$31,MATCH($B$5&amp;"|B",Patterns!$A$5:$A$31,0)),MOD($A323-$B$6,INDEX(Patterns!$D$5:$D$31,MATCH($B$5&amp;"|B",Patterns!$A$5:$A$31,0)))+1,1),"-")</f>
        <v>-</v>
      </c>
      <c r="E323" s="18" t="str">
        <f aca="false">IFERROR(MID(INDEX(Patterns!$F$5:$F$31,MATCH($B$5&amp;"|C",Patterns!$A$5:$A$31,0)),MOD($A323-$B$6,INDEX(Patterns!$D$5:$D$31,MATCH($B$5&amp;"|C",Patterns!$A$5:$A$31,0)))+1,1),"-")</f>
        <v>N</v>
      </c>
      <c r="F323" s="18" t="str">
        <f aca="false">IFERROR(MID(INDEX(Patterns!$F$5:$F$31,MATCH($B$5&amp;"|D",Patterns!$A$5:$A$31,0)),MOD($A323-$B$6,INDEX(Patterns!$D$5:$D$31,MATCH($B$5&amp;"|D",Patterns!$A$5:$A$31,0)))+1,1),"-")</f>
        <v>-</v>
      </c>
      <c r="G323" s="18" t="str">
        <f aca="false">TRIM(IF(C323="D","A ","")&amp;IF(D323="D","B ","")&amp;IF(E323="D","C ","")&amp;IF(F323="D","D ",""))</f>
        <v>A</v>
      </c>
      <c r="H323" s="18" t="str">
        <f aca="false">TRIM(IF(C323="E","A ","")&amp;IF(D323="E","B ","")&amp;IF(E323="E","C ","")&amp;IF(F323="E","D ",""))</f>
        <v/>
      </c>
      <c r="I323" s="18" t="str">
        <f aca="false">TRIM(IF(C323="N","A ","")&amp;IF(D323="N","B ","")&amp;IF(E323="N","C ","")&amp;IF(F323="N","D ",""))</f>
        <v>C</v>
      </c>
      <c r="J323" s="18" t="str">
        <f aca="false">IF(AND(COUNTIF(C323:F323,"D")=1,COUNTIF(C323:F323,"N")=1,OR($B$9=12,COUNTIF(C323:F323,"E")=1)),"Covered","Check")</f>
        <v>Covered</v>
      </c>
    </row>
    <row r="324" customFormat="false" ht="15" hidden="false" customHeight="false" outlineLevel="0" collapsed="false">
      <c r="A324" s="16" t="n">
        <f aca="false">A323+1</f>
        <v>46637</v>
      </c>
      <c r="B324" s="17" t="str">
        <f aca="false">TEXT(A324,"ddd")</f>
        <v>Tue</v>
      </c>
      <c r="C324" s="18" t="str">
        <f aca="false">IFERROR(MID(INDEX(Patterns!$F$5:$F$31,MATCH($B$5&amp;"|A",Patterns!$A$5:$A$31,0)),MOD($A324-$B$6,INDEX(Patterns!$D$5:$D$31,MATCH($B$5&amp;"|A",Patterns!$A$5:$A$31,0)))+1,1),"-")</f>
        <v>D</v>
      </c>
      <c r="D324" s="18" t="str">
        <f aca="false">IFERROR(MID(INDEX(Patterns!$F$5:$F$31,MATCH($B$5&amp;"|B",Patterns!$A$5:$A$31,0)),MOD($A324-$B$6,INDEX(Patterns!$D$5:$D$31,MATCH($B$5&amp;"|B",Patterns!$A$5:$A$31,0)))+1,1),"-")</f>
        <v>-</v>
      </c>
      <c r="E324" s="18" t="str">
        <f aca="false">IFERROR(MID(INDEX(Patterns!$F$5:$F$31,MATCH($B$5&amp;"|C",Patterns!$A$5:$A$31,0)),MOD($A324-$B$6,INDEX(Patterns!$D$5:$D$31,MATCH($B$5&amp;"|C",Patterns!$A$5:$A$31,0)))+1,1),"-")</f>
        <v>N</v>
      </c>
      <c r="F324" s="18" t="str">
        <f aca="false">IFERROR(MID(INDEX(Patterns!$F$5:$F$31,MATCH($B$5&amp;"|D",Patterns!$A$5:$A$31,0)),MOD($A324-$B$6,INDEX(Patterns!$D$5:$D$31,MATCH($B$5&amp;"|D",Patterns!$A$5:$A$31,0)))+1,1),"-")</f>
        <v>-</v>
      </c>
      <c r="G324" s="18" t="str">
        <f aca="false">TRIM(IF(C324="D","A ","")&amp;IF(D324="D","B ","")&amp;IF(E324="D","C ","")&amp;IF(F324="D","D ",""))</f>
        <v>A</v>
      </c>
      <c r="H324" s="18" t="str">
        <f aca="false">TRIM(IF(C324="E","A ","")&amp;IF(D324="E","B ","")&amp;IF(E324="E","C ","")&amp;IF(F324="E","D ",""))</f>
        <v/>
      </c>
      <c r="I324" s="18" t="str">
        <f aca="false">TRIM(IF(C324="N","A ","")&amp;IF(D324="N","B ","")&amp;IF(E324="N","C ","")&amp;IF(F324="N","D ",""))</f>
        <v>C</v>
      </c>
      <c r="J324" s="18" t="str">
        <f aca="false">IF(AND(COUNTIF(C324:F324,"D")=1,COUNTIF(C324:F324,"N")=1,OR($B$9=12,COUNTIF(C324:F324,"E")=1)),"Covered","Check")</f>
        <v>Covered</v>
      </c>
    </row>
    <row r="325" customFormat="false" ht="15" hidden="false" customHeight="false" outlineLevel="0" collapsed="false">
      <c r="A325" s="16" t="n">
        <f aca="false">A324+1</f>
        <v>46638</v>
      </c>
      <c r="B325" s="17" t="str">
        <f aca="false">TEXT(A325,"ddd")</f>
        <v>Wed</v>
      </c>
      <c r="C325" s="18" t="str">
        <f aca="false">IFERROR(MID(INDEX(Patterns!$F$5:$F$31,MATCH($B$5&amp;"|A",Patterns!$A$5:$A$31,0)),MOD($A325-$B$6,INDEX(Patterns!$D$5:$D$31,MATCH($B$5&amp;"|A",Patterns!$A$5:$A$31,0)))+1,1),"-")</f>
        <v>-</v>
      </c>
      <c r="D325" s="18" t="str">
        <f aca="false">IFERROR(MID(INDEX(Patterns!$F$5:$F$31,MATCH($B$5&amp;"|B",Patterns!$A$5:$A$31,0)),MOD($A325-$B$6,INDEX(Patterns!$D$5:$D$31,MATCH($B$5&amp;"|B",Patterns!$A$5:$A$31,0)))+1,1),"-")</f>
        <v>D</v>
      </c>
      <c r="E325" s="18" t="str">
        <f aca="false">IFERROR(MID(INDEX(Patterns!$F$5:$F$31,MATCH($B$5&amp;"|C",Patterns!$A$5:$A$31,0)),MOD($A325-$B$6,INDEX(Patterns!$D$5:$D$31,MATCH($B$5&amp;"|C",Patterns!$A$5:$A$31,0)))+1,1),"-")</f>
        <v>-</v>
      </c>
      <c r="F325" s="18" t="str">
        <f aca="false">IFERROR(MID(INDEX(Patterns!$F$5:$F$31,MATCH($B$5&amp;"|D",Patterns!$A$5:$A$31,0)),MOD($A325-$B$6,INDEX(Patterns!$D$5:$D$31,MATCH($B$5&amp;"|D",Patterns!$A$5:$A$31,0)))+1,1),"-")</f>
        <v>N</v>
      </c>
      <c r="G325" s="18" t="str">
        <f aca="false">TRIM(IF(C325="D","A ","")&amp;IF(D325="D","B ","")&amp;IF(E325="D","C ","")&amp;IF(F325="D","D ",""))</f>
        <v>B</v>
      </c>
      <c r="H325" s="18" t="str">
        <f aca="false">TRIM(IF(C325="E","A ","")&amp;IF(D325="E","B ","")&amp;IF(E325="E","C ","")&amp;IF(F325="E","D ",""))</f>
        <v/>
      </c>
      <c r="I325" s="18" t="str">
        <f aca="false">TRIM(IF(C325="N","A ","")&amp;IF(D325="N","B ","")&amp;IF(E325="N","C ","")&amp;IF(F325="N","D ",""))</f>
        <v>D</v>
      </c>
      <c r="J325" s="18" t="str">
        <f aca="false">IF(AND(COUNTIF(C325:F325,"D")=1,COUNTIF(C325:F325,"N")=1,OR($B$9=12,COUNTIF(C325:F325,"E")=1)),"Covered","Check")</f>
        <v>Covered</v>
      </c>
    </row>
    <row r="326" customFormat="false" ht="15" hidden="false" customHeight="false" outlineLevel="0" collapsed="false">
      <c r="A326" s="16" t="n">
        <f aca="false">A325+1</f>
        <v>46639</v>
      </c>
      <c r="B326" s="17" t="str">
        <f aca="false">TEXT(A326,"ddd")</f>
        <v>Thu</v>
      </c>
      <c r="C326" s="18" t="str">
        <f aca="false">IFERROR(MID(INDEX(Patterns!$F$5:$F$31,MATCH($B$5&amp;"|A",Patterns!$A$5:$A$31,0)),MOD($A326-$B$6,INDEX(Patterns!$D$5:$D$31,MATCH($B$5&amp;"|A",Patterns!$A$5:$A$31,0)))+1,1),"-")</f>
        <v>-</v>
      </c>
      <c r="D326" s="18" t="str">
        <f aca="false">IFERROR(MID(INDEX(Patterns!$F$5:$F$31,MATCH($B$5&amp;"|B",Patterns!$A$5:$A$31,0)),MOD($A326-$B$6,INDEX(Patterns!$D$5:$D$31,MATCH($B$5&amp;"|B",Patterns!$A$5:$A$31,0)))+1,1),"-")</f>
        <v>D</v>
      </c>
      <c r="E326" s="18" t="str">
        <f aca="false">IFERROR(MID(INDEX(Patterns!$F$5:$F$31,MATCH($B$5&amp;"|C",Patterns!$A$5:$A$31,0)),MOD($A326-$B$6,INDEX(Patterns!$D$5:$D$31,MATCH($B$5&amp;"|C",Patterns!$A$5:$A$31,0)))+1,1),"-")</f>
        <v>-</v>
      </c>
      <c r="F326" s="18" t="str">
        <f aca="false">IFERROR(MID(INDEX(Patterns!$F$5:$F$31,MATCH($B$5&amp;"|D",Patterns!$A$5:$A$31,0)),MOD($A326-$B$6,INDEX(Patterns!$D$5:$D$31,MATCH($B$5&amp;"|D",Patterns!$A$5:$A$31,0)))+1,1),"-")</f>
        <v>N</v>
      </c>
      <c r="G326" s="18" t="str">
        <f aca="false">TRIM(IF(C326="D","A ","")&amp;IF(D326="D","B ","")&amp;IF(E326="D","C ","")&amp;IF(F326="D","D ",""))</f>
        <v>B</v>
      </c>
      <c r="H326" s="18" t="str">
        <f aca="false">TRIM(IF(C326="E","A ","")&amp;IF(D326="E","B ","")&amp;IF(E326="E","C ","")&amp;IF(F326="E","D ",""))</f>
        <v/>
      </c>
      <c r="I326" s="18" t="str">
        <f aca="false">TRIM(IF(C326="N","A ","")&amp;IF(D326="N","B ","")&amp;IF(E326="N","C ","")&amp;IF(F326="N","D ",""))</f>
        <v>D</v>
      </c>
      <c r="J326" s="18" t="str">
        <f aca="false">IF(AND(COUNTIF(C326:F326,"D")=1,COUNTIF(C326:F326,"N")=1,OR($B$9=12,COUNTIF(C326:F326,"E")=1)),"Covered","Check")</f>
        <v>Covered</v>
      </c>
    </row>
    <row r="327" customFormat="false" ht="15" hidden="false" customHeight="false" outlineLevel="0" collapsed="false">
      <c r="A327" s="16" t="n">
        <f aca="false">A326+1</f>
        <v>46640</v>
      </c>
      <c r="B327" s="17" t="str">
        <f aca="false">TEXT(A327,"ddd")</f>
        <v>Fri</v>
      </c>
      <c r="C327" s="18" t="str">
        <f aca="false">IFERROR(MID(INDEX(Patterns!$F$5:$F$31,MATCH($B$5&amp;"|A",Patterns!$A$5:$A$31,0)),MOD($A327-$B$6,INDEX(Patterns!$D$5:$D$31,MATCH($B$5&amp;"|A",Patterns!$A$5:$A$31,0)))+1,1),"-")</f>
        <v>D</v>
      </c>
      <c r="D327" s="18" t="str">
        <f aca="false">IFERROR(MID(INDEX(Patterns!$F$5:$F$31,MATCH($B$5&amp;"|B",Patterns!$A$5:$A$31,0)),MOD($A327-$B$6,INDEX(Patterns!$D$5:$D$31,MATCH($B$5&amp;"|B",Patterns!$A$5:$A$31,0)))+1,1),"-")</f>
        <v>-</v>
      </c>
      <c r="E327" s="18" t="str">
        <f aca="false">IFERROR(MID(INDEX(Patterns!$F$5:$F$31,MATCH($B$5&amp;"|C",Patterns!$A$5:$A$31,0)),MOD($A327-$B$6,INDEX(Patterns!$D$5:$D$31,MATCH($B$5&amp;"|C",Patterns!$A$5:$A$31,0)))+1,1),"-")</f>
        <v>N</v>
      </c>
      <c r="F327" s="18" t="str">
        <f aca="false">IFERROR(MID(INDEX(Patterns!$F$5:$F$31,MATCH($B$5&amp;"|D",Patterns!$A$5:$A$31,0)),MOD($A327-$B$6,INDEX(Patterns!$D$5:$D$31,MATCH($B$5&amp;"|D",Patterns!$A$5:$A$31,0)))+1,1),"-")</f>
        <v>-</v>
      </c>
      <c r="G327" s="18" t="str">
        <f aca="false">TRIM(IF(C327="D","A ","")&amp;IF(D327="D","B ","")&amp;IF(E327="D","C ","")&amp;IF(F327="D","D ",""))</f>
        <v>A</v>
      </c>
      <c r="H327" s="18" t="str">
        <f aca="false">TRIM(IF(C327="E","A ","")&amp;IF(D327="E","B ","")&amp;IF(E327="E","C ","")&amp;IF(F327="E","D ",""))</f>
        <v/>
      </c>
      <c r="I327" s="18" t="str">
        <f aca="false">TRIM(IF(C327="N","A ","")&amp;IF(D327="N","B ","")&amp;IF(E327="N","C ","")&amp;IF(F327="N","D ",""))</f>
        <v>C</v>
      </c>
      <c r="J327" s="18" t="str">
        <f aca="false">IF(AND(COUNTIF(C327:F327,"D")=1,COUNTIF(C327:F327,"N")=1,OR($B$9=12,COUNTIF(C327:F327,"E")=1)),"Covered","Check")</f>
        <v>Covered</v>
      </c>
    </row>
    <row r="328" customFormat="false" ht="15" hidden="false" customHeight="false" outlineLevel="0" collapsed="false">
      <c r="A328" s="16" t="n">
        <f aca="false">A327+1</f>
        <v>46641</v>
      </c>
      <c r="B328" s="17" t="str">
        <f aca="false">TEXT(A328,"ddd")</f>
        <v>Sat</v>
      </c>
      <c r="C328" s="18" t="str">
        <f aca="false">IFERROR(MID(INDEX(Patterns!$F$5:$F$31,MATCH($B$5&amp;"|A",Patterns!$A$5:$A$31,0)),MOD($A328-$B$6,INDEX(Patterns!$D$5:$D$31,MATCH($B$5&amp;"|A",Patterns!$A$5:$A$31,0)))+1,1),"-")</f>
        <v>D</v>
      </c>
      <c r="D328" s="18" t="str">
        <f aca="false">IFERROR(MID(INDEX(Patterns!$F$5:$F$31,MATCH($B$5&amp;"|B",Patterns!$A$5:$A$31,0)),MOD($A328-$B$6,INDEX(Patterns!$D$5:$D$31,MATCH($B$5&amp;"|B",Patterns!$A$5:$A$31,0)))+1,1),"-")</f>
        <v>-</v>
      </c>
      <c r="E328" s="18" t="str">
        <f aca="false">IFERROR(MID(INDEX(Patterns!$F$5:$F$31,MATCH($B$5&amp;"|C",Patterns!$A$5:$A$31,0)),MOD($A328-$B$6,INDEX(Patterns!$D$5:$D$31,MATCH($B$5&amp;"|C",Patterns!$A$5:$A$31,0)))+1,1),"-")</f>
        <v>N</v>
      </c>
      <c r="F328" s="18" t="str">
        <f aca="false">IFERROR(MID(INDEX(Patterns!$F$5:$F$31,MATCH($B$5&amp;"|D",Patterns!$A$5:$A$31,0)),MOD($A328-$B$6,INDEX(Patterns!$D$5:$D$31,MATCH($B$5&amp;"|D",Patterns!$A$5:$A$31,0)))+1,1),"-")</f>
        <v>-</v>
      </c>
      <c r="G328" s="18" t="str">
        <f aca="false">TRIM(IF(C328="D","A ","")&amp;IF(D328="D","B ","")&amp;IF(E328="D","C ","")&amp;IF(F328="D","D ",""))</f>
        <v>A</v>
      </c>
      <c r="H328" s="18" t="str">
        <f aca="false">TRIM(IF(C328="E","A ","")&amp;IF(D328="E","B ","")&amp;IF(E328="E","C ","")&amp;IF(F328="E","D ",""))</f>
        <v/>
      </c>
      <c r="I328" s="18" t="str">
        <f aca="false">TRIM(IF(C328="N","A ","")&amp;IF(D328="N","B ","")&amp;IF(E328="N","C ","")&amp;IF(F328="N","D ",""))</f>
        <v>C</v>
      </c>
      <c r="J328" s="18" t="str">
        <f aca="false">IF(AND(COUNTIF(C328:F328,"D")=1,COUNTIF(C328:F328,"N")=1,OR($B$9=12,COUNTIF(C328:F328,"E")=1)),"Covered","Check")</f>
        <v>Covered</v>
      </c>
    </row>
    <row r="329" customFormat="false" ht="15" hidden="false" customHeight="false" outlineLevel="0" collapsed="false">
      <c r="A329" s="16" t="n">
        <f aca="false">A328+1</f>
        <v>46642</v>
      </c>
      <c r="B329" s="17" t="str">
        <f aca="false">TEXT(A329,"ddd")</f>
        <v>Sun</v>
      </c>
      <c r="C329" s="18" t="str">
        <f aca="false">IFERROR(MID(INDEX(Patterns!$F$5:$F$31,MATCH($B$5&amp;"|A",Patterns!$A$5:$A$31,0)),MOD($A329-$B$6,INDEX(Patterns!$D$5:$D$31,MATCH($B$5&amp;"|A",Patterns!$A$5:$A$31,0)))+1,1),"-")</f>
        <v>D</v>
      </c>
      <c r="D329" s="18" t="str">
        <f aca="false">IFERROR(MID(INDEX(Patterns!$F$5:$F$31,MATCH($B$5&amp;"|B",Patterns!$A$5:$A$31,0)),MOD($A329-$B$6,INDEX(Patterns!$D$5:$D$31,MATCH($B$5&amp;"|B",Patterns!$A$5:$A$31,0)))+1,1),"-")</f>
        <v>-</v>
      </c>
      <c r="E329" s="18" t="str">
        <f aca="false">IFERROR(MID(INDEX(Patterns!$F$5:$F$31,MATCH($B$5&amp;"|C",Patterns!$A$5:$A$31,0)),MOD($A329-$B$6,INDEX(Patterns!$D$5:$D$31,MATCH($B$5&amp;"|C",Patterns!$A$5:$A$31,0)))+1,1),"-")</f>
        <v>N</v>
      </c>
      <c r="F329" s="18" t="str">
        <f aca="false">IFERROR(MID(INDEX(Patterns!$F$5:$F$31,MATCH($B$5&amp;"|D",Patterns!$A$5:$A$31,0)),MOD($A329-$B$6,INDEX(Patterns!$D$5:$D$31,MATCH($B$5&amp;"|D",Patterns!$A$5:$A$31,0)))+1,1),"-")</f>
        <v>-</v>
      </c>
      <c r="G329" s="18" t="str">
        <f aca="false">TRIM(IF(C329="D","A ","")&amp;IF(D329="D","B ","")&amp;IF(E329="D","C ","")&amp;IF(F329="D","D ",""))</f>
        <v>A</v>
      </c>
      <c r="H329" s="18" t="str">
        <f aca="false">TRIM(IF(C329="E","A ","")&amp;IF(D329="E","B ","")&amp;IF(E329="E","C ","")&amp;IF(F329="E","D ",""))</f>
        <v/>
      </c>
      <c r="I329" s="18" t="str">
        <f aca="false">TRIM(IF(C329="N","A ","")&amp;IF(D329="N","B ","")&amp;IF(E329="N","C ","")&amp;IF(F329="N","D ",""))</f>
        <v>C</v>
      </c>
      <c r="J329" s="18" t="str">
        <f aca="false">IF(AND(COUNTIF(C329:F329,"D")=1,COUNTIF(C329:F329,"N")=1,OR($B$9=12,COUNTIF(C329:F329,"E")=1)),"Covered","Check")</f>
        <v>Covered</v>
      </c>
    </row>
    <row r="330" customFormat="false" ht="15" hidden="false" customHeight="false" outlineLevel="0" collapsed="false">
      <c r="A330" s="16" t="n">
        <f aca="false">A329+1</f>
        <v>46643</v>
      </c>
      <c r="B330" s="17" t="str">
        <f aca="false">TEXT(A330,"ddd")</f>
        <v>Mon</v>
      </c>
      <c r="C330" s="18" t="str">
        <f aca="false">IFERROR(MID(INDEX(Patterns!$F$5:$F$31,MATCH($B$5&amp;"|A",Patterns!$A$5:$A$31,0)),MOD($A330-$B$6,INDEX(Patterns!$D$5:$D$31,MATCH($B$5&amp;"|A",Patterns!$A$5:$A$31,0)))+1,1),"-")</f>
        <v>-</v>
      </c>
      <c r="D330" s="18" t="str">
        <f aca="false">IFERROR(MID(INDEX(Patterns!$F$5:$F$31,MATCH($B$5&amp;"|B",Patterns!$A$5:$A$31,0)),MOD($A330-$B$6,INDEX(Patterns!$D$5:$D$31,MATCH($B$5&amp;"|B",Patterns!$A$5:$A$31,0)))+1,1),"-")</f>
        <v>D</v>
      </c>
      <c r="E330" s="18" t="str">
        <f aca="false">IFERROR(MID(INDEX(Patterns!$F$5:$F$31,MATCH($B$5&amp;"|C",Patterns!$A$5:$A$31,0)),MOD($A330-$B$6,INDEX(Patterns!$D$5:$D$31,MATCH($B$5&amp;"|C",Patterns!$A$5:$A$31,0)))+1,1),"-")</f>
        <v>-</v>
      </c>
      <c r="F330" s="18" t="str">
        <f aca="false">IFERROR(MID(INDEX(Patterns!$F$5:$F$31,MATCH($B$5&amp;"|D",Patterns!$A$5:$A$31,0)),MOD($A330-$B$6,INDEX(Patterns!$D$5:$D$31,MATCH($B$5&amp;"|D",Patterns!$A$5:$A$31,0)))+1,1),"-")</f>
        <v>N</v>
      </c>
      <c r="G330" s="18" t="str">
        <f aca="false">TRIM(IF(C330="D","A ","")&amp;IF(D330="D","B ","")&amp;IF(E330="D","C ","")&amp;IF(F330="D","D ",""))</f>
        <v>B</v>
      </c>
      <c r="H330" s="18" t="str">
        <f aca="false">TRIM(IF(C330="E","A ","")&amp;IF(D330="E","B ","")&amp;IF(E330="E","C ","")&amp;IF(F330="E","D ",""))</f>
        <v/>
      </c>
      <c r="I330" s="18" t="str">
        <f aca="false">TRIM(IF(C330="N","A ","")&amp;IF(D330="N","B ","")&amp;IF(E330="N","C ","")&amp;IF(F330="N","D ",""))</f>
        <v>D</v>
      </c>
      <c r="J330" s="18" t="str">
        <f aca="false">IF(AND(COUNTIF(C330:F330,"D")=1,COUNTIF(C330:F330,"N")=1,OR($B$9=12,COUNTIF(C330:F330,"E")=1)),"Covered","Check")</f>
        <v>Covered</v>
      </c>
    </row>
    <row r="331" customFormat="false" ht="15" hidden="false" customHeight="false" outlineLevel="0" collapsed="false">
      <c r="A331" s="16" t="n">
        <f aca="false">A330+1</f>
        <v>46644</v>
      </c>
      <c r="B331" s="17" t="str">
        <f aca="false">TEXT(A331,"ddd")</f>
        <v>Tue</v>
      </c>
      <c r="C331" s="18" t="str">
        <f aca="false">IFERROR(MID(INDEX(Patterns!$F$5:$F$31,MATCH($B$5&amp;"|A",Patterns!$A$5:$A$31,0)),MOD($A331-$B$6,INDEX(Patterns!$D$5:$D$31,MATCH($B$5&amp;"|A",Patterns!$A$5:$A$31,0)))+1,1),"-")</f>
        <v>-</v>
      </c>
      <c r="D331" s="18" t="str">
        <f aca="false">IFERROR(MID(INDEX(Patterns!$F$5:$F$31,MATCH($B$5&amp;"|B",Patterns!$A$5:$A$31,0)),MOD($A331-$B$6,INDEX(Patterns!$D$5:$D$31,MATCH($B$5&amp;"|B",Patterns!$A$5:$A$31,0)))+1,1),"-")</f>
        <v>D</v>
      </c>
      <c r="E331" s="18" t="str">
        <f aca="false">IFERROR(MID(INDEX(Patterns!$F$5:$F$31,MATCH($B$5&amp;"|C",Patterns!$A$5:$A$31,0)),MOD($A331-$B$6,INDEX(Patterns!$D$5:$D$31,MATCH($B$5&amp;"|C",Patterns!$A$5:$A$31,0)))+1,1),"-")</f>
        <v>-</v>
      </c>
      <c r="F331" s="18" t="str">
        <f aca="false">IFERROR(MID(INDEX(Patterns!$F$5:$F$31,MATCH($B$5&amp;"|D",Patterns!$A$5:$A$31,0)),MOD($A331-$B$6,INDEX(Patterns!$D$5:$D$31,MATCH($B$5&amp;"|D",Patterns!$A$5:$A$31,0)))+1,1),"-")</f>
        <v>N</v>
      </c>
      <c r="G331" s="18" t="str">
        <f aca="false">TRIM(IF(C331="D","A ","")&amp;IF(D331="D","B ","")&amp;IF(E331="D","C ","")&amp;IF(F331="D","D ",""))</f>
        <v>B</v>
      </c>
      <c r="H331" s="18" t="str">
        <f aca="false">TRIM(IF(C331="E","A ","")&amp;IF(D331="E","B ","")&amp;IF(E331="E","C ","")&amp;IF(F331="E","D ",""))</f>
        <v/>
      </c>
      <c r="I331" s="18" t="str">
        <f aca="false">TRIM(IF(C331="N","A ","")&amp;IF(D331="N","B ","")&amp;IF(E331="N","C ","")&amp;IF(F331="N","D ",""))</f>
        <v>D</v>
      </c>
      <c r="J331" s="18" t="str">
        <f aca="false">IF(AND(COUNTIF(C331:F331,"D")=1,COUNTIF(C331:F331,"N")=1,OR($B$9=12,COUNTIF(C331:F331,"E")=1)),"Covered","Check")</f>
        <v>Covered</v>
      </c>
    </row>
    <row r="332" customFormat="false" ht="15" hidden="false" customHeight="false" outlineLevel="0" collapsed="false">
      <c r="A332" s="16" t="n">
        <f aca="false">A331+1</f>
        <v>46645</v>
      </c>
      <c r="B332" s="17" t="str">
        <f aca="false">TEXT(A332,"ddd")</f>
        <v>Wed</v>
      </c>
      <c r="C332" s="18" t="str">
        <f aca="false">IFERROR(MID(INDEX(Patterns!$F$5:$F$31,MATCH($B$5&amp;"|A",Patterns!$A$5:$A$31,0)),MOD($A332-$B$6,INDEX(Patterns!$D$5:$D$31,MATCH($B$5&amp;"|A",Patterns!$A$5:$A$31,0)))+1,1),"-")</f>
        <v>D</v>
      </c>
      <c r="D332" s="18" t="str">
        <f aca="false">IFERROR(MID(INDEX(Patterns!$F$5:$F$31,MATCH($B$5&amp;"|B",Patterns!$A$5:$A$31,0)),MOD($A332-$B$6,INDEX(Patterns!$D$5:$D$31,MATCH($B$5&amp;"|B",Patterns!$A$5:$A$31,0)))+1,1),"-")</f>
        <v>-</v>
      </c>
      <c r="E332" s="18" t="str">
        <f aca="false">IFERROR(MID(INDEX(Patterns!$F$5:$F$31,MATCH($B$5&amp;"|C",Patterns!$A$5:$A$31,0)),MOD($A332-$B$6,INDEX(Patterns!$D$5:$D$31,MATCH($B$5&amp;"|C",Patterns!$A$5:$A$31,0)))+1,1),"-")</f>
        <v>N</v>
      </c>
      <c r="F332" s="18" t="str">
        <f aca="false">IFERROR(MID(INDEX(Patterns!$F$5:$F$31,MATCH($B$5&amp;"|D",Patterns!$A$5:$A$31,0)),MOD($A332-$B$6,INDEX(Patterns!$D$5:$D$31,MATCH($B$5&amp;"|D",Patterns!$A$5:$A$31,0)))+1,1),"-")</f>
        <v>-</v>
      </c>
      <c r="G332" s="18" t="str">
        <f aca="false">TRIM(IF(C332="D","A ","")&amp;IF(D332="D","B ","")&amp;IF(E332="D","C ","")&amp;IF(F332="D","D ",""))</f>
        <v>A</v>
      </c>
      <c r="H332" s="18" t="str">
        <f aca="false">TRIM(IF(C332="E","A ","")&amp;IF(D332="E","B ","")&amp;IF(E332="E","C ","")&amp;IF(F332="E","D ",""))</f>
        <v/>
      </c>
      <c r="I332" s="18" t="str">
        <f aca="false">TRIM(IF(C332="N","A ","")&amp;IF(D332="N","B ","")&amp;IF(E332="N","C ","")&amp;IF(F332="N","D ",""))</f>
        <v>C</v>
      </c>
      <c r="J332" s="18" t="str">
        <f aca="false">IF(AND(COUNTIF(C332:F332,"D")=1,COUNTIF(C332:F332,"N")=1,OR($B$9=12,COUNTIF(C332:F332,"E")=1)),"Covered","Check")</f>
        <v>Covered</v>
      </c>
    </row>
    <row r="333" customFormat="false" ht="15" hidden="false" customHeight="false" outlineLevel="0" collapsed="false">
      <c r="A333" s="16" t="n">
        <f aca="false">A332+1</f>
        <v>46646</v>
      </c>
      <c r="B333" s="17" t="str">
        <f aca="false">TEXT(A333,"ddd")</f>
        <v>Thu</v>
      </c>
      <c r="C333" s="18" t="str">
        <f aca="false">IFERROR(MID(INDEX(Patterns!$F$5:$F$31,MATCH($B$5&amp;"|A",Patterns!$A$5:$A$31,0)),MOD($A333-$B$6,INDEX(Patterns!$D$5:$D$31,MATCH($B$5&amp;"|A",Patterns!$A$5:$A$31,0)))+1,1),"-")</f>
        <v>D</v>
      </c>
      <c r="D333" s="18" t="str">
        <f aca="false">IFERROR(MID(INDEX(Patterns!$F$5:$F$31,MATCH($B$5&amp;"|B",Patterns!$A$5:$A$31,0)),MOD($A333-$B$6,INDEX(Patterns!$D$5:$D$31,MATCH($B$5&amp;"|B",Patterns!$A$5:$A$31,0)))+1,1),"-")</f>
        <v>-</v>
      </c>
      <c r="E333" s="18" t="str">
        <f aca="false">IFERROR(MID(INDEX(Patterns!$F$5:$F$31,MATCH($B$5&amp;"|C",Patterns!$A$5:$A$31,0)),MOD($A333-$B$6,INDEX(Patterns!$D$5:$D$31,MATCH($B$5&amp;"|C",Patterns!$A$5:$A$31,0)))+1,1),"-")</f>
        <v>N</v>
      </c>
      <c r="F333" s="18" t="str">
        <f aca="false">IFERROR(MID(INDEX(Patterns!$F$5:$F$31,MATCH($B$5&amp;"|D",Patterns!$A$5:$A$31,0)),MOD($A333-$B$6,INDEX(Patterns!$D$5:$D$31,MATCH($B$5&amp;"|D",Patterns!$A$5:$A$31,0)))+1,1),"-")</f>
        <v>-</v>
      </c>
      <c r="G333" s="18" t="str">
        <f aca="false">TRIM(IF(C333="D","A ","")&amp;IF(D333="D","B ","")&amp;IF(E333="D","C ","")&amp;IF(F333="D","D ",""))</f>
        <v>A</v>
      </c>
      <c r="H333" s="18" t="str">
        <f aca="false">TRIM(IF(C333="E","A ","")&amp;IF(D333="E","B ","")&amp;IF(E333="E","C ","")&amp;IF(F333="E","D ",""))</f>
        <v/>
      </c>
      <c r="I333" s="18" t="str">
        <f aca="false">TRIM(IF(C333="N","A ","")&amp;IF(D333="N","B ","")&amp;IF(E333="N","C ","")&amp;IF(F333="N","D ",""))</f>
        <v>C</v>
      </c>
      <c r="J333" s="18" t="str">
        <f aca="false">IF(AND(COUNTIF(C333:F333,"D")=1,COUNTIF(C333:F333,"N")=1,OR($B$9=12,COUNTIF(C333:F333,"E")=1)),"Covered","Check")</f>
        <v>Covered</v>
      </c>
    </row>
    <row r="334" customFormat="false" ht="15" hidden="false" customHeight="false" outlineLevel="0" collapsed="false">
      <c r="A334" s="16" t="n">
        <f aca="false">A333+1</f>
        <v>46647</v>
      </c>
      <c r="B334" s="17" t="str">
        <f aca="false">TEXT(A334,"ddd")</f>
        <v>Fri</v>
      </c>
      <c r="C334" s="18" t="str">
        <f aca="false">IFERROR(MID(INDEX(Patterns!$F$5:$F$31,MATCH($B$5&amp;"|A",Patterns!$A$5:$A$31,0)),MOD($A334-$B$6,INDEX(Patterns!$D$5:$D$31,MATCH($B$5&amp;"|A",Patterns!$A$5:$A$31,0)))+1,1),"-")</f>
        <v>-</v>
      </c>
      <c r="D334" s="18" t="str">
        <f aca="false">IFERROR(MID(INDEX(Patterns!$F$5:$F$31,MATCH($B$5&amp;"|B",Patterns!$A$5:$A$31,0)),MOD($A334-$B$6,INDEX(Patterns!$D$5:$D$31,MATCH($B$5&amp;"|B",Patterns!$A$5:$A$31,0)))+1,1),"-")</f>
        <v>D</v>
      </c>
      <c r="E334" s="18" t="str">
        <f aca="false">IFERROR(MID(INDEX(Patterns!$F$5:$F$31,MATCH($B$5&amp;"|C",Patterns!$A$5:$A$31,0)),MOD($A334-$B$6,INDEX(Patterns!$D$5:$D$31,MATCH($B$5&amp;"|C",Patterns!$A$5:$A$31,0)))+1,1),"-")</f>
        <v>-</v>
      </c>
      <c r="F334" s="18" t="str">
        <f aca="false">IFERROR(MID(INDEX(Patterns!$F$5:$F$31,MATCH($B$5&amp;"|D",Patterns!$A$5:$A$31,0)),MOD($A334-$B$6,INDEX(Patterns!$D$5:$D$31,MATCH($B$5&amp;"|D",Patterns!$A$5:$A$31,0)))+1,1),"-")</f>
        <v>N</v>
      </c>
      <c r="G334" s="18" t="str">
        <f aca="false">TRIM(IF(C334="D","A ","")&amp;IF(D334="D","B ","")&amp;IF(E334="D","C ","")&amp;IF(F334="D","D ",""))</f>
        <v>B</v>
      </c>
      <c r="H334" s="18" t="str">
        <f aca="false">TRIM(IF(C334="E","A ","")&amp;IF(D334="E","B ","")&amp;IF(E334="E","C ","")&amp;IF(F334="E","D ",""))</f>
        <v/>
      </c>
      <c r="I334" s="18" t="str">
        <f aca="false">TRIM(IF(C334="N","A ","")&amp;IF(D334="N","B ","")&amp;IF(E334="N","C ","")&amp;IF(F334="N","D ",""))</f>
        <v>D</v>
      </c>
      <c r="J334" s="18" t="str">
        <f aca="false">IF(AND(COUNTIF(C334:F334,"D")=1,COUNTIF(C334:F334,"N")=1,OR($B$9=12,COUNTIF(C334:F334,"E")=1)),"Covered","Check")</f>
        <v>Covered</v>
      </c>
    </row>
    <row r="335" customFormat="false" ht="15" hidden="false" customHeight="false" outlineLevel="0" collapsed="false">
      <c r="A335" s="16" t="n">
        <f aca="false">A334+1</f>
        <v>46648</v>
      </c>
      <c r="B335" s="17" t="str">
        <f aca="false">TEXT(A335,"ddd")</f>
        <v>Sat</v>
      </c>
      <c r="C335" s="18" t="str">
        <f aca="false">IFERROR(MID(INDEX(Patterns!$F$5:$F$31,MATCH($B$5&amp;"|A",Patterns!$A$5:$A$31,0)),MOD($A335-$B$6,INDEX(Patterns!$D$5:$D$31,MATCH($B$5&amp;"|A",Patterns!$A$5:$A$31,0)))+1,1),"-")</f>
        <v>-</v>
      </c>
      <c r="D335" s="18" t="str">
        <f aca="false">IFERROR(MID(INDEX(Patterns!$F$5:$F$31,MATCH($B$5&amp;"|B",Patterns!$A$5:$A$31,0)),MOD($A335-$B$6,INDEX(Patterns!$D$5:$D$31,MATCH($B$5&amp;"|B",Patterns!$A$5:$A$31,0)))+1,1),"-")</f>
        <v>D</v>
      </c>
      <c r="E335" s="18" t="str">
        <f aca="false">IFERROR(MID(INDEX(Patterns!$F$5:$F$31,MATCH($B$5&amp;"|C",Patterns!$A$5:$A$31,0)),MOD($A335-$B$6,INDEX(Patterns!$D$5:$D$31,MATCH($B$5&amp;"|C",Patterns!$A$5:$A$31,0)))+1,1),"-")</f>
        <v>-</v>
      </c>
      <c r="F335" s="18" t="str">
        <f aca="false">IFERROR(MID(INDEX(Patterns!$F$5:$F$31,MATCH($B$5&amp;"|D",Patterns!$A$5:$A$31,0)),MOD($A335-$B$6,INDEX(Patterns!$D$5:$D$31,MATCH($B$5&amp;"|D",Patterns!$A$5:$A$31,0)))+1,1),"-")</f>
        <v>N</v>
      </c>
      <c r="G335" s="18" t="str">
        <f aca="false">TRIM(IF(C335="D","A ","")&amp;IF(D335="D","B ","")&amp;IF(E335="D","C ","")&amp;IF(F335="D","D ",""))</f>
        <v>B</v>
      </c>
      <c r="H335" s="18" t="str">
        <f aca="false">TRIM(IF(C335="E","A ","")&amp;IF(D335="E","B ","")&amp;IF(E335="E","C ","")&amp;IF(F335="E","D ",""))</f>
        <v/>
      </c>
      <c r="I335" s="18" t="str">
        <f aca="false">TRIM(IF(C335="N","A ","")&amp;IF(D335="N","B ","")&amp;IF(E335="N","C ","")&amp;IF(F335="N","D ",""))</f>
        <v>D</v>
      </c>
      <c r="J335" s="18" t="str">
        <f aca="false">IF(AND(COUNTIF(C335:F335,"D")=1,COUNTIF(C335:F335,"N")=1,OR($B$9=12,COUNTIF(C335:F335,"E")=1)),"Covered","Check")</f>
        <v>Covered</v>
      </c>
    </row>
    <row r="336" customFormat="false" ht="15" hidden="false" customHeight="false" outlineLevel="0" collapsed="false">
      <c r="A336" s="16" t="n">
        <f aca="false">A335+1</f>
        <v>46649</v>
      </c>
      <c r="B336" s="17" t="str">
        <f aca="false">TEXT(A336,"ddd")</f>
        <v>Sun</v>
      </c>
      <c r="C336" s="18" t="str">
        <f aca="false">IFERROR(MID(INDEX(Patterns!$F$5:$F$31,MATCH($B$5&amp;"|A",Patterns!$A$5:$A$31,0)),MOD($A336-$B$6,INDEX(Patterns!$D$5:$D$31,MATCH($B$5&amp;"|A",Patterns!$A$5:$A$31,0)))+1,1),"-")</f>
        <v>-</v>
      </c>
      <c r="D336" s="18" t="str">
        <f aca="false">IFERROR(MID(INDEX(Patterns!$F$5:$F$31,MATCH($B$5&amp;"|B",Patterns!$A$5:$A$31,0)),MOD($A336-$B$6,INDEX(Patterns!$D$5:$D$31,MATCH($B$5&amp;"|B",Patterns!$A$5:$A$31,0)))+1,1),"-")</f>
        <v>D</v>
      </c>
      <c r="E336" s="18" t="str">
        <f aca="false">IFERROR(MID(INDEX(Patterns!$F$5:$F$31,MATCH($B$5&amp;"|C",Patterns!$A$5:$A$31,0)),MOD($A336-$B$6,INDEX(Patterns!$D$5:$D$31,MATCH($B$5&amp;"|C",Patterns!$A$5:$A$31,0)))+1,1),"-")</f>
        <v>-</v>
      </c>
      <c r="F336" s="18" t="str">
        <f aca="false">IFERROR(MID(INDEX(Patterns!$F$5:$F$31,MATCH($B$5&amp;"|D",Patterns!$A$5:$A$31,0)),MOD($A336-$B$6,INDEX(Patterns!$D$5:$D$31,MATCH($B$5&amp;"|D",Patterns!$A$5:$A$31,0)))+1,1),"-")</f>
        <v>N</v>
      </c>
      <c r="G336" s="18" t="str">
        <f aca="false">TRIM(IF(C336="D","A ","")&amp;IF(D336="D","B ","")&amp;IF(E336="D","C ","")&amp;IF(F336="D","D ",""))</f>
        <v>B</v>
      </c>
      <c r="H336" s="18" t="str">
        <f aca="false">TRIM(IF(C336="E","A ","")&amp;IF(D336="E","B ","")&amp;IF(E336="E","C ","")&amp;IF(F336="E","D ",""))</f>
        <v/>
      </c>
      <c r="I336" s="18" t="str">
        <f aca="false">TRIM(IF(C336="N","A ","")&amp;IF(D336="N","B ","")&amp;IF(E336="N","C ","")&amp;IF(F336="N","D ",""))</f>
        <v>D</v>
      </c>
      <c r="J336" s="18" t="str">
        <f aca="false">IF(AND(COUNTIF(C336:F336,"D")=1,COUNTIF(C336:F336,"N")=1,OR($B$9=12,COUNTIF(C336:F336,"E")=1)),"Covered","Check")</f>
        <v>Covered</v>
      </c>
    </row>
    <row r="337" customFormat="false" ht="15" hidden="false" customHeight="false" outlineLevel="0" collapsed="false">
      <c r="A337" s="16" t="n">
        <f aca="false">A336+1</f>
        <v>46650</v>
      </c>
      <c r="B337" s="17" t="str">
        <f aca="false">TEXT(A337,"ddd")</f>
        <v>Mon</v>
      </c>
      <c r="C337" s="18" t="str">
        <f aca="false">IFERROR(MID(INDEX(Patterns!$F$5:$F$31,MATCH($B$5&amp;"|A",Patterns!$A$5:$A$31,0)),MOD($A337-$B$6,INDEX(Patterns!$D$5:$D$31,MATCH($B$5&amp;"|A",Patterns!$A$5:$A$31,0)))+1,1),"-")</f>
        <v>D</v>
      </c>
      <c r="D337" s="18" t="str">
        <f aca="false">IFERROR(MID(INDEX(Patterns!$F$5:$F$31,MATCH($B$5&amp;"|B",Patterns!$A$5:$A$31,0)),MOD($A337-$B$6,INDEX(Patterns!$D$5:$D$31,MATCH($B$5&amp;"|B",Patterns!$A$5:$A$31,0)))+1,1),"-")</f>
        <v>-</v>
      </c>
      <c r="E337" s="18" t="str">
        <f aca="false">IFERROR(MID(INDEX(Patterns!$F$5:$F$31,MATCH($B$5&amp;"|C",Patterns!$A$5:$A$31,0)),MOD($A337-$B$6,INDEX(Patterns!$D$5:$D$31,MATCH($B$5&amp;"|C",Patterns!$A$5:$A$31,0)))+1,1),"-")</f>
        <v>N</v>
      </c>
      <c r="F337" s="18" t="str">
        <f aca="false">IFERROR(MID(INDEX(Patterns!$F$5:$F$31,MATCH($B$5&amp;"|D",Patterns!$A$5:$A$31,0)),MOD($A337-$B$6,INDEX(Patterns!$D$5:$D$31,MATCH($B$5&amp;"|D",Patterns!$A$5:$A$31,0)))+1,1),"-")</f>
        <v>-</v>
      </c>
      <c r="G337" s="18" t="str">
        <f aca="false">TRIM(IF(C337="D","A ","")&amp;IF(D337="D","B ","")&amp;IF(E337="D","C ","")&amp;IF(F337="D","D ",""))</f>
        <v>A</v>
      </c>
      <c r="H337" s="18" t="str">
        <f aca="false">TRIM(IF(C337="E","A ","")&amp;IF(D337="E","B ","")&amp;IF(E337="E","C ","")&amp;IF(F337="E","D ",""))</f>
        <v/>
      </c>
      <c r="I337" s="18" t="str">
        <f aca="false">TRIM(IF(C337="N","A ","")&amp;IF(D337="N","B ","")&amp;IF(E337="N","C ","")&amp;IF(F337="N","D ",""))</f>
        <v>C</v>
      </c>
      <c r="J337" s="18" t="str">
        <f aca="false">IF(AND(COUNTIF(C337:F337,"D")=1,COUNTIF(C337:F337,"N")=1,OR($B$9=12,COUNTIF(C337:F337,"E")=1)),"Covered","Check")</f>
        <v>Covered</v>
      </c>
    </row>
    <row r="338" customFormat="false" ht="15" hidden="false" customHeight="false" outlineLevel="0" collapsed="false">
      <c r="A338" s="16" t="n">
        <f aca="false">A337+1</f>
        <v>46651</v>
      </c>
      <c r="B338" s="17" t="str">
        <f aca="false">TEXT(A338,"ddd")</f>
        <v>Tue</v>
      </c>
      <c r="C338" s="18" t="str">
        <f aca="false">IFERROR(MID(INDEX(Patterns!$F$5:$F$31,MATCH($B$5&amp;"|A",Patterns!$A$5:$A$31,0)),MOD($A338-$B$6,INDEX(Patterns!$D$5:$D$31,MATCH($B$5&amp;"|A",Patterns!$A$5:$A$31,0)))+1,1),"-")</f>
        <v>D</v>
      </c>
      <c r="D338" s="18" t="str">
        <f aca="false">IFERROR(MID(INDEX(Patterns!$F$5:$F$31,MATCH($B$5&amp;"|B",Patterns!$A$5:$A$31,0)),MOD($A338-$B$6,INDEX(Patterns!$D$5:$D$31,MATCH($B$5&amp;"|B",Patterns!$A$5:$A$31,0)))+1,1),"-")</f>
        <v>-</v>
      </c>
      <c r="E338" s="18" t="str">
        <f aca="false">IFERROR(MID(INDEX(Patterns!$F$5:$F$31,MATCH($B$5&amp;"|C",Patterns!$A$5:$A$31,0)),MOD($A338-$B$6,INDEX(Patterns!$D$5:$D$31,MATCH($B$5&amp;"|C",Patterns!$A$5:$A$31,0)))+1,1),"-")</f>
        <v>N</v>
      </c>
      <c r="F338" s="18" t="str">
        <f aca="false">IFERROR(MID(INDEX(Patterns!$F$5:$F$31,MATCH($B$5&amp;"|D",Patterns!$A$5:$A$31,0)),MOD($A338-$B$6,INDEX(Patterns!$D$5:$D$31,MATCH($B$5&amp;"|D",Patterns!$A$5:$A$31,0)))+1,1),"-")</f>
        <v>-</v>
      </c>
      <c r="G338" s="18" t="str">
        <f aca="false">TRIM(IF(C338="D","A ","")&amp;IF(D338="D","B ","")&amp;IF(E338="D","C ","")&amp;IF(F338="D","D ",""))</f>
        <v>A</v>
      </c>
      <c r="H338" s="18" t="str">
        <f aca="false">TRIM(IF(C338="E","A ","")&amp;IF(D338="E","B ","")&amp;IF(E338="E","C ","")&amp;IF(F338="E","D ",""))</f>
        <v/>
      </c>
      <c r="I338" s="18" t="str">
        <f aca="false">TRIM(IF(C338="N","A ","")&amp;IF(D338="N","B ","")&amp;IF(E338="N","C ","")&amp;IF(F338="N","D ",""))</f>
        <v>C</v>
      </c>
      <c r="J338" s="18" t="str">
        <f aca="false">IF(AND(COUNTIF(C338:F338,"D")=1,COUNTIF(C338:F338,"N")=1,OR($B$9=12,COUNTIF(C338:F338,"E")=1)),"Covered","Check")</f>
        <v>Covered</v>
      </c>
    </row>
    <row r="339" customFormat="false" ht="15" hidden="false" customHeight="false" outlineLevel="0" collapsed="false">
      <c r="A339" s="16" t="n">
        <f aca="false">A338+1</f>
        <v>46652</v>
      </c>
      <c r="B339" s="17" t="str">
        <f aca="false">TEXT(A339,"ddd")</f>
        <v>Wed</v>
      </c>
      <c r="C339" s="18" t="str">
        <f aca="false">IFERROR(MID(INDEX(Patterns!$F$5:$F$31,MATCH($B$5&amp;"|A",Patterns!$A$5:$A$31,0)),MOD($A339-$B$6,INDEX(Patterns!$D$5:$D$31,MATCH($B$5&amp;"|A",Patterns!$A$5:$A$31,0)))+1,1),"-")</f>
        <v>-</v>
      </c>
      <c r="D339" s="18" t="str">
        <f aca="false">IFERROR(MID(INDEX(Patterns!$F$5:$F$31,MATCH($B$5&amp;"|B",Patterns!$A$5:$A$31,0)),MOD($A339-$B$6,INDEX(Patterns!$D$5:$D$31,MATCH($B$5&amp;"|B",Patterns!$A$5:$A$31,0)))+1,1),"-")</f>
        <v>D</v>
      </c>
      <c r="E339" s="18" t="str">
        <f aca="false">IFERROR(MID(INDEX(Patterns!$F$5:$F$31,MATCH($B$5&amp;"|C",Patterns!$A$5:$A$31,0)),MOD($A339-$B$6,INDEX(Patterns!$D$5:$D$31,MATCH($B$5&amp;"|C",Patterns!$A$5:$A$31,0)))+1,1),"-")</f>
        <v>-</v>
      </c>
      <c r="F339" s="18" t="str">
        <f aca="false">IFERROR(MID(INDEX(Patterns!$F$5:$F$31,MATCH($B$5&amp;"|D",Patterns!$A$5:$A$31,0)),MOD($A339-$B$6,INDEX(Patterns!$D$5:$D$31,MATCH($B$5&amp;"|D",Patterns!$A$5:$A$31,0)))+1,1),"-")</f>
        <v>N</v>
      </c>
      <c r="G339" s="18" t="str">
        <f aca="false">TRIM(IF(C339="D","A ","")&amp;IF(D339="D","B ","")&amp;IF(E339="D","C ","")&amp;IF(F339="D","D ",""))</f>
        <v>B</v>
      </c>
      <c r="H339" s="18" t="str">
        <f aca="false">TRIM(IF(C339="E","A ","")&amp;IF(D339="E","B ","")&amp;IF(E339="E","C ","")&amp;IF(F339="E","D ",""))</f>
        <v/>
      </c>
      <c r="I339" s="18" t="str">
        <f aca="false">TRIM(IF(C339="N","A ","")&amp;IF(D339="N","B ","")&amp;IF(E339="N","C ","")&amp;IF(F339="N","D ",""))</f>
        <v>D</v>
      </c>
      <c r="J339" s="18" t="str">
        <f aca="false">IF(AND(COUNTIF(C339:F339,"D")=1,COUNTIF(C339:F339,"N")=1,OR($B$9=12,COUNTIF(C339:F339,"E")=1)),"Covered","Check")</f>
        <v>Covered</v>
      </c>
    </row>
    <row r="340" customFormat="false" ht="15" hidden="false" customHeight="false" outlineLevel="0" collapsed="false">
      <c r="A340" s="16" t="n">
        <f aca="false">A339+1</f>
        <v>46653</v>
      </c>
      <c r="B340" s="17" t="str">
        <f aca="false">TEXT(A340,"ddd")</f>
        <v>Thu</v>
      </c>
      <c r="C340" s="18" t="str">
        <f aca="false">IFERROR(MID(INDEX(Patterns!$F$5:$F$31,MATCH($B$5&amp;"|A",Patterns!$A$5:$A$31,0)),MOD($A340-$B$6,INDEX(Patterns!$D$5:$D$31,MATCH($B$5&amp;"|A",Patterns!$A$5:$A$31,0)))+1,1),"-")</f>
        <v>-</v>
      </c>
      <c r="D340" s="18" t="str">
        <f aca="false">IFERROR(MID(INDEX(Patterns!$F$5:$F$31,MATCH($B$5&amp;"|B",Patterns!$A$5:$A$31,0)),MOD($A340-$B$6,INDEX(Patterns!$D$5:$D$31,MATCH($B$5&amp;"|B",Patterns!$A$5:$A$31,0)))+1,1),"-")</f>
        <v>D</v>
      </c>
      <c r="E340" s="18" t="str">
        <f aca="false">IFERROR(MID(INDEX(Patterns!$F$5:$F$31,MATCH($B$5&amp;"|C",Patterns!$A$5:$A$31,0)),MOD($A340-$B$6,INDEX(Patterns!$D$5:$D$31,MATCH($B$5&amp;"|C",Patterns!$A$5:$A$31,0)))+1,1),"-")</f>
        <v>-</v>
      </c>
      <c r="F340" s="18" t="str">
        <f aca="false">IFERROR(MID(INDEX(Patterns!$F$5:$F$31,MATCH($B$5&amp;"|D",Patterns!$A$5:$A$31,0)),MOD($A340-$B$6,INDEX(Patterns!$D$5:$D$31,MATCH($B$5&amp;"|D",Patterns!$A$5:$A$31,0)))+1,1),"-")</f>
        <v>N</v>
      </c>
      <c r="G340" s="18" t="str">
        <f aca="false">TRIM(IF(C340="D","A ","")&amp;IF(D340="D","B ","")&amp;IF(E340="D","C ","")&amp;IF(F340="D","D ",""))</f>
        <v>B</v>
      </c>
      <c r="H340" s="18" t="str">
        <f aca="false">TRIM(IF(C340="E","A ","")&amp;IF(D340="E","B ","")&amp;IF(E340="E","C ","")&amp;IF(F340="E","D ",""))</f>
        <v/>
      </c>
      <c r="I340" s="18" t="str">
        <f aca="false">TRIM(IF(C340="N","A ","")&amp;IF(D340="N","B ","")&amp;IF(E340="N","C ","")&amp;IF(F340="N","D ",""))</f>
        <v>D</v>
      </c>
      <c r="J340" s="18" t="str">
        <f aca="false">IF(AND(COUNTIF(C340:F340,"D")=1,COUNTIF(C340:F340,"N")=1,OR($B$9=12,COUNTIF(C340:F340,"E")=1)),"Covered","Check")</f>
        <v>Covered</v>
      </c>
    </row>
    <row r="341" customFormat="false" ht="15" hidden="false" customHeight="false" outlineLevel="0" collapsed="false">
      <c r="A341" s="16" t="n">
        <f aca="false">A340+1</f>
        <v>46654</v>
      </c>
      <c r="B341" s="17" t="str">
        <f aca="false">TEXT(A341,"ddd")</f>
        <v>Fri</v>
      </c>
      <c r="C341" s="18" t="str">
        <f aca="false">IFERROR(MID(INDEX(Patterns!$F$5:$F$31,MATCH($B$5&amp;"|A",Patterns!$A$5:$A$31,0)),MOD($A341-$B$6,INDEX(Patterns!$D$5:$D$31,MATCH($B$5&amp;"|A",Patterns!$A$5:$A$31,0)))+1,1),"-")</f>
        <v>D</v>
      </c>
      <c r="D341" s="18" t="str">
        <f aca="false">IFERROR(MID(INDEX(Patterns!$F$5:$F$31,MATCH($B$5&amp;"|B",Patterns!$A$5:$A$31,0)),MOD($A341-$B$6,INDEX(Patterns!$D$5:$D$31,MATCH($B$5&amp;"|B",Patterns!$A$5:$A$31,0)))+1,1),"-")</f>
        <v>-</v>
      </c>
      <c r="E341" s="18" t="str">
        <f aca="false">IFERROR(MID(INDEX(Patterns!$F$5:$F$31,MATCH($B$5&amp;"|C",Patterns!$A$5:$A$31,0)),MOD($A341-$B$6,INDEX(Patterns!$D$5:$D$31,MATCH($B$5&amp;"|C",Patterns!$A$5:$A$31,0)))+1,1),"-")</f>
        <v>N</v>
      </c>
      <c r="F341" s="18" t="str">
        <f aca="false">IFERROR(MID(INDEX(Patterns!$F$5:$F$31,MATCH($B$5&amp;"|D",Patterns!$A$5:$A$31,0)),MOD($A341-$B$6,INDEX(Patterns!$D$5:$D$31,MATCH($B$5&amp;"|D",Patterns!$A$5:$A$31,0)))+1,1),"-")</f>
        <v>-</v>
      </c>
      <c r="G341" s="18" t="str">
        <f aca="false">TRIM(IF(C341="D","A ","")&amp;IF(D341="D","B ","")&amp;IF(E341="D","C ","")&amp;IF(F341="D","D ",""))</f>
        <v>A</v>
      </c>
      <c r="H341" s="18" t="str">
        <f aca="false">TRIM(IF(C341="E","A ","")&amp;IF(D341="E","B ","")&amp;IF(E341="E","C ","")&amp;IF(F341="E","D ",""))</f>
        <v/>
      </c>
      <c r="I341" s="18" t="str">
        <f aca="false">TRIM(IF(C341="N","A ","")&amp;IF(D341="N","B ","")&amp;IF(E341="N","C ","")&amp;IF(F341="N","D ",""))</f>
        <v>C</v>
      </c>
      <c r="J341" s="18" t="str">
        <f aca="false">IF(AND(COUNTIF(C341:F341,"D")=1,COUNTIF(C341:F341,"N")=1,OR($B$9=12,COUNTIF(C341:F341,"E")=1)),"Covered","Check")</f>
        <v>Covered</v>
      </c>
    </row>
    <row r="342" customFormat="false" ht="15" hidden="false" customHeight="false" outlineLevel="0" collapsed="false">
      <c r="A342" s="16" t="n">
        <f aca="false">A341+1</f>
        <v>46655</v>
      </c>
      <c r="B342" s="17" t="str">
        <f aca="false">TEXT(A342,"ddd")</f>
        <v>Sat</v>
      </c>
      <c r="C342" s="18" t="str">
        <f aca="false">IFERROR(MID(INDEX(Patterns!$F$5:$F$31,MATCH($B$5&amp;"|A",Patterns!$A$5:$A$31,0)),MOD($A342-$B$6,INDEX(Patterns!$D$5:$D$31,MATCH($B$5&amp;"|A",Patterns!$A$5:$A$31,0)))+1,1),"-")</f>
        <v>D</v>
      </c>
      <c r="D342" s="18" t="str">
        <f aca="false">IFERROR(MID(INDEX(Patterns!$F$5:$F$31,MATCH($B$5&amp;"|B",Patterns!$A$5:$A$31,0)),MOD($A342-$B$6,INDEX(Patterns!$D$5:$D$31,MATCH($B$5&amp;"|B",Patterns!$A$5:$A$31,0)))+1,1),"-")</f>
        <v>-</v>
      </c>
      <c r="E342" s="18" t="str">
        <f aca="false">IFERROR(MID(INDEX(Patterns!$F$5:$F$31,MATCH($B$5&amp;"|C",Patterns!$A$5:$A$31,0)),MOD($A342-$B$6,INDEX(Patterns!$D$5:$D$31,MATCH($B$5&amp;"|C",Patterns!$A$5:$A$31,0)))+1,1),"-")</f>
        <v>N</v>
      </c>
      <c r="F342" s="18" t="str">
        <f aca="false">IFERROR(MID(INDEX(Patterns!$F$5:$F$31,MATCH($B$5&amp;"|D",Patterns!$A$5:$A$31,0)),MOD($A342-$B$6,INDEX(Patterns!$D$5:$D$31,MATCH($B$5&amp;"|D",Patterns!$A$5:$A$31,0)))+1,1),"-")</f>
        <v>-</v>
      </c>
      <c r="G342" s="18" t="str">
        <f aca="false">TRIM(IF(C342="D","A ","")&amp;IF(D342="D","B ","")&amp;IF(E342="D","C ","")&amp;IF(F342="D","D ",""))</f>
        <v>A</v>
      </c>
      <c r="H342" s="18" t="str">
        <f aca="false">TRIM(IF(C342="E","A ","")&amp;IF(D342="E","B ","")&amp;IF(E342="E","C ","")&amp;IF(F342="E","D ",""))</f>
        <v/>
      </c>
      <c r="I342" s="18" t="str">
        <f aca="false">TRIM(IF(C342="N","A ","")&amp;IF(D342="N","B ","")&amp;IF(E342="N","C ","")&amp;IF(F342="N","D ",""))</f>
        <v>C</v>
      </c>
      <c r="J342" s="18" t="str">
        <f aca="false">IF(AND(COUNTIF(C342:F342,"D")=1,COUNTIF(C342:F342,"N")=1,OR($B$9=12,COUNTIF(C342:F342,"E")=1)),"Covered","Check")</f>
        <v>Covered</v>
      </c>
    </row>
    <row r="343" customFormat="false" ht="15" hidden="false" customHeight="false" outlineLevel="0" collapsed="false">
      <c r="A343" s="16" t="n">
        <f aca="false">A342+1</f>
        <v>46656</v>
      </c>
      <c r="B343" s="17" t="str">
        <f aca="false">TEXT(A343,"ddd")</f>
        <v>Sun</v>
      </c>
      <c r="C343" s="18" t="str">
        <f aca="false">IFERROR(MID(INDEX(Patterns!$F$5:$F$31,MATCH($B$5&amp;"|A",Patterns!$A$5:$A$31,0)),MOD($A343-$B$6,INDEX(Patterns!$D$5:$D$31,MATCH($B$5&amp;"|A",Patterns!$A$5:$A$31,0)))+1,1),"-")</f>
        <v>D</v>
      </c>
      <c r="D343" s="18" t="str">
        <f aca="false">IFERROR(MID(INDEX(Patterns!$F$5:$F$31,MATCH($B$5&amp;"|B",Patterns!$A$5:$A$31,0)),MOD($A343-$B$6,INDEX(Patterns!$D$5:$D$31,MATCH($B$5&amp;"|B",Patterns!$A$5:$A$31,0)))+1,1),"-")</f>
        <v>-</v>
      </c>
      <c r="E343" s="18" t="str">
        <f aca="false">IFERROR(MID(INDEX(Patterns!$F$5:$F$31,MATCH($B$5&amp;"|C",Patterns!$A$5:$A$31,0)),MOD($A343-$B$6,INDEX(Patterns!$D$5:$D$31,MATCH($B$5&amp;"|C",Patterns!$A$5:$A$31,0)))+1,1),"-")</f>
        <v>N</v>
      </c>
      <c r="F343" s="18" t="str">
        <f aca="false">IFERROR(MID(INDEX(Patterns!$F$5:$F$31,MATCH($B$5&amp;"|D",Patterns!$A$5:$A$31,0)),MOD($A343-$B$6,INDEX(Patterns!$D$5:$D$31,MATCH($B$5&amp;"|D",Patterns!$A$5:$A$31,0)))+1,1),"-")</f>
        <v>-</v>
      </c>
      <c r="G343" s="18" t="str">
        <f aca="false">TRIM(IF(C343="D","A ","")&amp;IF(D343="D","B ","")&amp;IF(E343="D","C ","")&amp;IF(F343="D","D ",""))</f>
        <v>A</v>
      </c>
      <c r="H343" s="18" t="str">
        <f aca="false">TRIM(IF(C343="E","A ","")&amp;IF(D343="E","B ","")&amp;IF(E343="E","C ","")&amp;IF(F343="E","D ",""))</f>
        <v/>
      </c>
      <c r="I343" s="18" t="str">
        <f aca="false">TRIM(IF(C343="N","A ","")&amp;IF(D343="N","B ","")&amp;IF(E343="N","C ","")&amp;IF(F343="N","D ",""))</f>
        <v>C</v>
      </c>
      <c r="J343" s="18" t="str">
        <f aca="false">IF(AND(COUNTIF(C343:F343,"D")=1,COUNTIF(C343:F343,"N")=1,OR($B$9=12,COUNTIF(C343:F343,"E")=1)),"Covered","Check")</f>
        <v>Covered</v>
      </c>
    </row>
    <row r="344" customFormat="false" ht="15" hidden="false" customHeight="false" outlineLevel="0" collapsed="false">
      <c r="A344" s="16" t="n">
        <f aca="false">A343+1</f>
        <v>46657</v>
      </c>
      <c r="B344" s="17" t="str">
        <f aca="false">TEXT(A344,"ddd")</f>
        <v>Mon</v>
      </c>
      <c r="C344" s="18" t="str">
        <f aca="false">IFERROR(MID(INDEX(Patterns!$F$5:$F$31,MATCH($B$5&amp;"|A",Patterns!$A$5:$A$31,0)),MOD($A344-$B$6,INDEX(Patterns!$D$5:$D$31,MATCH($B$5&amp;"|A",Patterns!$A$5:$A$31,0)))+1,1),"-")</f>
        <v>-</v>
      </c>
      <c r="D344" s="18" t="str">
        <f aca="false">IFERROR(MID(INDEX(Patterns!$F$5:$F$31,MATCH($B$5&amp;"|B",Patterns!$A$5:$A$31,0)),MOD($A344-$B$6,INDEX(Patterns!$D$5:$D$31,MATCH($B$5&amp;"|B",Patterns!$A$5:$A$31,0)))+1,1),"-")</f>
        <v>D</v>
      </c>
      <c r="E344" s="18" t="str">
        <f aca="false">IFERROR(MID(INDEX(Patterns!$F$5:$F$31,MATCH($B$5&amp;"|C",Patterns!$A$5:$A$31,0)),MOD($A344-$B$6,INDEX(Patterns!$D$5:$D$31,MATCH($B$5&amp;"|C",Patterns!$A$5:$A$31,0)))+1,1),"-")</f>
        <v>-</v>
      </c>
      <c r="F344" s="18" t="str">
        <f aca="false">IFERROR(MID(INDEX(Patterns!$F$5:$F$31,MATCH($B$5&amp;"|D",Patterns!$A$5:$A$31,0)),MOD($A344-$B$6,INDEX(Patterns!$D$5:$D$31,MATCH($B$5&amp;"|D",Patterns!$A$5:$A$31,0)))+1,1),"-")</f>
        <v>N</v>
      </c>
      <c r="G344" s="18" t="str">
        <f aca="false">TRIM(IF(C344="D","A ","")&amp;IF(D344="D","B ","")&amp;IF(E344="D","C ","")&amp;IF(F344="D","D ",""))</f>
        <v>B</v>
      </c>
      <c r="H344" s="18" t="str">
        <f aca="false">TRIM(IF(C344="E","A ","")&amp;IF(D344="E","B ","")&amp;IF(E344="E","C ","")&amp;IF(F344="E","D ",""))</f>
        <v/>
      </c>
      <c r="I344" s="18" t="str">
        <f aca="false">TRIM(IF(C344="N","A ","")&amp;IF(D344="N","B ","")&amp;IF(E344="N","C ","")&amp;IF(F344="N","D ",""))</f>
        <v>D</v>
      </c>
      <c r="J344" s="18" t="str">
        <f aca="false">IF(AND(COUNTIF(C344:F344,"D")=1,COUNTIF(C344:F344,"N")=1,OR($B$9=12,COUNTIF(C344:F344,"E")=1)),"Covered","Check")</f>
        <v>Covered</v>
      </c>
    </row>
    <row r="345" customFormat="false" ht="15" hidden="false" customHeight="false" outlineLevel="0" collapsed="false">
      <c r="A345" s="16" t="n">
        <f aca="false">A344+1</f>
        <v>46658</v>
      </c>
      <c r="B345" s="17" t="str">
        <f aca="false">TEXT(A345,"ddd")</f>
        <v>Tue</v>
      </c>
      <c r="C345" s="18" t="str">
        <f aca="false">IFERROR(MID(INDEX(Patterns!$F$5:$F$31,MATCH($B$5&amp;"|A",Patterns!$A$5:$A$31,0)),MOD($A345-$B$6,INDEX(Patterns!$D$5:$D$31,MATCH($B$5&amp;"|A",Patterns!$A$5:$A$31,0)))+1,1),"-")</f>
        <v>-</v>
      </c>
      <c r="D345" s="18" t="str">
        <f aca="false">IFERROR(MID(INDEX(Patterns!$F$5:$F$31,MATCH($B$5&amp;"|B",Patterns!$A$5:$A$31,0)),MOD($A345-$B$6,INDEX(Patterns!$D$5:$D$31,MATCH($B$5&amp;"|B",Patterns!$A$5:$A$31,0)))+1,1),"-")</f>
        <v>D</v>
      </c>
      <c r="E345" s="18" t="str">
        <f aca="false">IFERROR(MID(INDEX(Patterns!$F$5:$F$31,MATCH($B$5&amp;"|C",Patterns!$A$5:$A$31,0)),MOD($A345-$B$6,INDEX(Patterns!$D$5:$D$31,MATCH($B$5&amp;"|C",Patterns!$A$5:$A$31,0)))+1,1),"-")</f>
        <v>-</v>
      </c>
      <c r="F345" s="18" t="str">
        <f aca="false">IFERROR(MID(INDEX(Patterns!$F$5:$F$31,MATCH($B$5&amp;"|D",Patterns!$A$5:$A$31,0)),MOD($A345-$B$6,INDEX(Patterns!$D$5:$D$31,MATCH($B$5&amp;"|D",Patterns!$A$5:$A$31,0)))+1,1),"-")</f>
        <v>N</v>
      </c>
      <c r="G345" s="18" t="str">
        <f aca="false">TRIM(IF(C345="D","A ","")&amp;IF(D345="D","B ","")&amp;IF(E345="D","C ","")&amp;IF(F345="D","D ",""))</f>
        <v>B</v>
      </c>
      <c r="H345" s="18" t="str">
        <f aca="false">TRIM(IF(C345="E","A ","")&amp;IF(D345="E","B ","")&amp;IF(E345="E","C ","")&amp;IF(F345="E","D ",""))</f>
        <v/>
      </c>
      <c r="I345" s="18" t="str">
        <f aca="false">TRIM(IF(C345="N","A ","")&amp;IF(D345="N","B ","")&amp;IF(E345="N","C ","")&amp;IF(F345="N","D ",""))</f>
        <v>D</v>
      </c>
      <c r="J345" s="18" t="str">
        <f aca="false">IF(AND(COUNTIF(C345:F345,"D")=1,COUNTIF(C345:F345,"N")=1,OR($B$9=12,COUNTIF(C345:F345,"E")=1)),"Covered","Check")</f>
        <v>Covered</v>
      </c>
    </row>
    <row r="346" customFormat="false" ht="15" hidden="false" customHeight="false" outlineLevel="0" collapsed="false">
      <c r="A346" s="16" t="n">
        <f aca="false">A345+1</f>
        <v>46659</v>
      </c>
      <c r="B346" s="17" t="str">
        <f aca="false">TEXT(A346,"ddd")</f>
        <v>Wed</v>
      </c>
      <c r="C346" s="18" t="str">
        <f aca="false">IFERROR(MID(INDEX(Patterns!$F$5:$F$31,MATCH($B$5&amp;"|A",Patterns!$A$5:$A$31,0)),MOD($A346-$B$6,INDEX(Patterns!$D$5:$D$31,MATCH($B$5&amp;"|A",Patterns!$A$5:$A$31,0)))+1,1),"-")</f>
        <v>D</v>
      </c>
      <c r="D346" s="18" t="str">
        <f aca="false">IFERROR(MID(INDEX(Patterns!$F$5:$F$31,MATCH($B$5&amp;"|B",Patterns!$A$5:$A$31,0)),MOD($A346-$B$6,INDEX(Patterns!$D$5:$D$31,MATCH($B$5&amp;"|B",Patterns!$A$5:$A$31,0)))+1,1),"-")</f>
        <v>-</v>
      </c>
      <c r="E346" s="18" t="str">
        <f aca="false">IFERROR(MID(INDEX(Patterns!$F$5:$F$31,MATCH($B$5&amp;"|C",Patterns!$A$5:$A$31,0)),MOD($A346-$B$6,INDEX(Patterns!$D$5:$D$31,MATCH($B$5&amp;"|C",Patterns!$A$5:$A$31,0)))+1,1),"-")</f>
        <v>N</v>
      </c>
      <c r="F346" s="18" t="str">
        <f aca="false">IFERROR(MID(INDEX(Patterns!$F$5:$F$31,MATCH($B$5&amp;"|D",Patterns!$A$5:$A$31,0)),MOD($A346-$B$6,INDEX(Patterns!$D$5:$D$31,MATCH($B$5&amp;"|D",Patterns!$A$5:$A$31,0)))+1,1),"-")</f>
        <v>-</v>
      </c>
      <c r="G346" s="18" t="str">
        <f aca="false">TRIM(IF(C346="D","A ","")&amp;IF(D346="D","B ","")&amp;IF(E346="D","C ","")&amp;IF(F346="D","D ",""))</f>
        <v>A</v>
      </c>
      <c r="H346" s="18" t="str">
        <f aca="false">TRIM(IF(C346="E","A ","")&amp;IF(D346="E","B ","")&amp;IF(E346="E","C ","")&amp;IF(F346="E","D ",""))</f>
        <v/>
      </c>
      <c r="I346" s="18" t="str">
        <f aca="false">TRIM(IF(C346="N","A ","")&amp;IF(D346="N","B ","")&amp;IF(E346="N","C ","")&amp;IF(F346="N","D ",""))</f>
        <v>C</v>
      </c>
      <c r="J346" s="18" t="str">
        <f aca="false">IF(AND(COUNTIF(C346:F346,"D")=1,COUNTIF(C346:F346,"N")=1,OR($B$9=12,COUNTIF(C346:F346,"E")=1)),"Covered","Check")</f>
        <v>Covered</v>
      </c>
    </row>
    <row r="347" customFormat="false" ht="15" hidden="false" customHeight="false" outlineLevel="0" collapsed="false">
      <c r="A347" s="16" t="n">
        <f aca="false">A346+1</f>
        <v>46660</v>
      </c>
      <c r="B347" s="17" t="str">
        <f aca="false">TEXT(A347,"ddd")</f>
        <v>Thu</v>
      </c>
      <c r="C347" s="18" t="str">
        <f aca="false">IFERROR(MID(INDEX(Patterns!$F$5:$F$31,MATCH($B$5&amp;"|A",Patterns!$A$5:$A$31,0)),MOD($A347-$B$6,INDEX(Patterns!$D$5:$D$31,MATCH($B$5&amp;"|A",Patterns!$A$5:$A$31,0)))+1,1),"-")</f>
        <v>D</v>
      </c>
      <c r="D347" s="18" t="str">
        <f aca="false">IFERROR(MID(INDEX(Patterns!$F$5:$F$31,MATCH($B$5&amp;"|B",Patterns!$A$5:$A$31,0)),MOD($A347-$B$6,INDEX(Patterns!$D$5:$D$31,MATCH($B$5&amp;"|B",Patterns!$A$5:$A$31,0)))+1,1),"-")</f>
        <v>-</v>
      </c>
      <c r="E347" s="18" t="str">
        <f aca="false">IFERROR(MID(INDEX(Patterns!$F$5:$F$31,MATCH($B$5&amp;"|C",Patterns!$A$5:$A$31,0)),MOD($A347-$B$6,INDEX(Patterns!$D$5:$D$31,MATCH($B$5&amp;"|C",Patterns!$A$5:$A$31,0)))+1,1),"-")</f>
        <v>N</v>
      </c>
      <c r="F347" s="18" t="str">
        <f aca="false">IFERROR(MID(INDEX(Patterns!$F$5:$F$31,MATCH($B$5&amp;"|D",Patterns!$A$5:$A$31,0)),MOD($A347-$B$6,INDEX(Patterns!$D$5:$D$31,MATCH($B$5&amp;"|D",Patterns!$A$5:$A$31,0)))+1,1),"-")</f>
        <v>-</v>
      </c>
      <c r="G347" s="18" t="str">
        <f aca="false">TRIM(IF(C347="D","A ","")&amp;IF(D347="D","B ","")&amp;IF(E347="D","C ","")&amp;IF(F347="D","D ",""))</f>
        <v>A</v>
      </c>
      <c r="H347" s="18" t="str">
        <f aca="false">TRIM(IF(C347="E","A ","")&amp;IF(D347="E","B ","")&amp;IF(E347="E","C ","")&amp;IF(F347="E","D ",""))</f>
        <v/>
      </c>
      <c r="I347" s="18" t="str">
        <f aca="false">TRIM(IF(C347="N","A ","")&amp;IF(D347="N","B ","")&amp;IF(E347="N","C ","")&amp;IF(F347="N","D ",""))</f>
        <v>C</v>
      </c>
      <c r="J347" s="18" t="str">
        <f aca="false">IF(AND(COUNTIF(C347:F347,"D")=1,COUNTIF(C347:F347,"N")=1,OR($B$9=12,COUNTIF(C347:F347,"E")=1)),"Covered","Check")</f>
        <v>Covered</v>
      </c>
    </row>
    <row r="348" customFormat="false" ht="15" hidden="false" customHeight="false" outlineLevel="0" collapsed="false">
      <c r="A348" s="16" t="n">
        <f aca="false">A347+1</f>
        <v>46661</v>
      </c>
      <c r="B348" s="17" t="str">
        <f aca="false">TEXT(A348,"ddd")</f>
        <v>Fri</v>
      </c>
      <c r="C348" s="18" t="str">
        <f aca="false">IFERROR(MID(INDEX(Patterns!$F$5:$F$31,MATCH($B$5&amp;"|A",Patterns!$A$5:$A$31,0)),MOD($A348-$B$6,INDEX(Patterns!$D$5:$D$31,MATCH($B$5&amp;"|A",Patterns!$A$5:$A$31,0)))+1,1),"-")</f>
        <v>-</v>
      </c>
      <c r="D348" s="18" t="str">
        <f aca="false">IFERROR(MID(INDEX(Patterns!$F$5:$F$31,MATCH($B$5&amp;"|B",Patterns!$A$5:$A$31,0)),MOD($A348-$B$6,INDEX(Patterns!$D$5:$D$31,MATCH($B$5&amp;"|B",Patterns!$A$5:$A$31,0)))+1,1),"-")</f>
        <v>D</v>
      </c>
      <c r="E348" s="18" t="str">
        <f aca="false">IFERROR(MID(INDEX(Patterns!$F$5:$F$31,MATCH($B$5&amp;"|C",Patterns!$A$5:$A$31,0)),MOD($A348-$B$6,INDEX(Patterns!$D$5:$D$31,MATCH($B$5&amp;"|C",Patterns!$A$5:$A$31,0)))+1,1),"-")</f>
        <v>-</v>
      </c>
      <c r="F348" s="18" t="str">
        <f aca="false">IFERROR(MID(INDEX(Patterns!$F$5:$F$31,MATCH($B$5&amp;"|D",Patterns!$A$5:$A$31,0)),MOD($A348-$B$6,INDEX(Patterns!$D$5:$D$31,MATCH($B$5&amp;"|D",Patterns!$A$5:$A$31,0)))+1,1),"-")</f>
        <v>N</v>
      </c>
      <c r="G348" s="18" t="str">
        <f aca="false">TRIM(IF(C348="D","A ","")&amp;IF(D348="D","B ","")&amp;IF(E348="D","C ","")&amp;IF(F348="D","D ",""))</f>
        <v>B</v>
      </c>
      <c r="H348" s="18" t="str">
        <f aca="false">TRIM(IF(C348="E","A ","")&amp;IF(D348="E","B ","")&amp;IF(E348="E","C ","")&amp;IF(F348="E","D ",""))</f>
        <v/>
      </c>
      <c r="I348" s="18" t="str">
        <f aca="false">TRIM(IF(C348="N","A ","")&amp;IF(D348="N","B ","")&amp;IF(E348="N","C ","")&amp;IF(F348="N","D ",""))</f>
        <v>D</v>
      </c>
      <c r="J348" s="18" t="str">
        <f aca="false">IF(AND(COUNTIF(C348:F348,"D")=1,COUNTIF(C348:F348,"N")=1,OR($B$9=12,COUNTIF(C348:F348,"E")=1)),"Covered","Check")</f>
        <v>Covered</v>
      </c>
    </row>
    <row r="349" customFormat="false" ht="15" hidden="false" customHeight="false" outlineLevel="0" collapsed="false">
      <c r="A349" s="16" t="n">
        <f aca="false">A348+1</f>
        <v>46662</v>
      </c>
      <c r="B349" s="17" t="str">
        <f aca="false">TEXT(A349,"ddd")</f>
        <v>Sat</v>
      </c>
      <c r="C349" s="18" t="str">
        <f aca="false">IFERROR(MID(INDEX(Patterns!$F$5:$F$31,MATCH($B$5&amp;"|A",Patterns!$A$5:$A$31,0)),MOD($A349-$B$6,INDEX(Patterns!$D$5:$D$31,MATCH($B$5&amp;"|A",Patterns!$A$5:$A$31,0)))+1,1),"-")</f>
        <v>-</v>
      </c>
      <c r="D349" s="18" t="str">
        <f aca="false">IFERROR(MID(INDEX(Patterns!$F$5:$F$31,MATCH($B$5&amp;"|B",Patterns!$A$5:$A$31,0)),MOD($A349-$B$6,INDEX(Patterns!$D$5:$D$31,MATCH($B$5&amp;"|B",Patterns!$A$5:$A$31,0)))+1,1),"-")</f>
        <v>D</v>
      </c>
      <c r="E349" s="18" t="str">
        <f aca="false">IFERROR(MID(INDEX(Patterns!$F$5:$F$31,MATCH($B$5&amp;"|C",Patterns!$A$5:$A$31,0)),MOD($A349-$B$6,INDEX(Patterns!$D$5:$D$31,MATCH($B$5&amp;"|C",Patterns!$A$5:$A$31,0)))+1,1),"-")</f>
        <v>-</v>
      </c>
      <c r="F349" s="18" t="str">
        <f aca="false">IFERROR(MID(INDEX(Patterns!$F$5:$F$31,MATCH($B$5&amp;"|D",Patterns!$A$5:$A$31,0)),MOD($A349-$B$6,INDEX(Patterns!$D$5:$D$31,MATCH($B$5&amp;"|D",Patterns!$A$5:$A$31,0)))+1,1),"-")</f>
        <v>N</v>
      </c>
      <c r="G349" s="18" t="str">
        <f aca="false">TRIM(IF(C349="D","A ","")&amp;IF(D349="D","B ","")&amp;IF(E349="D","C ","")&amp;IF(F349="D","D ",""))</f>
        <v>B</v>
      </c>
      <c r="H349" s="18" t="str">
        <f aca="false">TRIM(IF(C349="E","A ","")&amp;IF(D349="E","B ","")&amp;IF(E349="E","C ","")&amp;IF(F349="E","D ",""))</f>
        <v/>
      </c>
      <c r="I349" s="18" t="str">
        <f aca="false">TRIM(IF(C349="N","A ","")&amp;IF(D349="N","B ","")&amp;IF(E349="N","C ","")&amp;IF(F349="N","D ",""))</f>
        <v>D</v>
      </c>
      <c r="J349" s="18" t="str">
        <f aca="false">IF(AND(COUNTIF(C349:F349,"D")=1,COUNTIF(C349:F349,"N")=1,OR($B$9=12,COUNTIF(C349:F349,"E")=1)),"Covered","Check")</f>
        <v>Covered</v>
      </c>
    </row>
    <row r="350" customFormat="false" ht="15" hidden="false" customHeight="false" outlineLevel="0" collapsed="false">
      <c r="A350" s="16" t="n">
        <f aca="false">A349+1</f>
        <v>46663</v>
      </c>
      <c r="B350" s="17" t="str">
        <f aca="false">TEXT(A350,"ddd")</f>
        <v>Sun</v>
      </c>
      <c r="C350" s="18" t="str">
        <f aca="false">IFERROR(MID(INDEX(Patterns!$F$5:$F$31,MATCH($B$5&amp;"|A",Patterns!$A$5:$A$31,0)),MOD($A350-$B$6,INDEX(Patterns!$D$5:$D$31,MATCH($B$5&amp;"|A",Patterns!$A$5:$A$31,0)))+1,1),"-")</f>
        <v>-</v>
      </c>
      <c r="D350" s="18" t="str">
        <f aca="false">IFERROR(MID(INDEX(Patterns!$F$5:$F$31,MATCH($B$5&amp;"|B",Patterns!$A$5:$A$31,0)),MOD($A350-$B$6,INDEX(Patterns!$D$5:$D$31,MATCH($B$5&amp;"|B",Patterns!$A$5:$A$31,0)))+1,1),"-")</f>
        <v>D</v>
      </c>
      <c r="E350" s="18" t="str">
        <f aca="false">IFERROR(MID(INDEX(Patterns!$F$5:$F$31,MATCH($B$5&amp;"|C",Patterns!$A$5:$A$31,0)),MOD($A350-$B$6,INDEX(Patterns!$D$5:$D$31,MATCH($B$5&amp;"|C",Patterns!$A$5:$A$31,0)))+1,1),"-")</f>
        <v>-</v>
      </c>
      <c r="F350" s="18" t="str">
        <f aca="false">IFERROR(MID(INDEX(Patterns!$F$5:$F$31,MATCH($B$5&amp;"|D",Patterns!$A$5:$A$31,0)),MOD($A350-$B$6,INDEX(Patterns!$D$5:$D$31,MATCH($B$5&amp;"|D",Patterns!$A$5:$A$31,0)))+1,1),"-")</f>
        <v>N</v>
      </c>
      <c r="G350" s="18" t="str">
        <f aca="false">TRIM(IF(C350="D","A ","")&amp;IF(D350="D","B ","")&amp;IF(E350="D","C ","")&amp;IF(F350="D","D ",""))</f>
        <v>B</v>
      </c>
      <c r="H350" s="18" t="str">
        <f aca="false">TRIM(IF(C350="E","A ","")&amp;IF(D350="E","B ","")&amp;IF(E350="E","C ","")&amp;IF(F350="E","D ",""))</f>
        <v/>
      </c>
      <c r="I350" s="18" t="str">
        <f aca="false">TRIM(IF(C350="N","A ","")&amp;IF(D350="N","B ","")&amp;IF(E350="N","C ","")&amp;IF(F350="N","D ",""))</f>
        <v>D</v>
      </c>
      <c r="J350" s="18" t="str">
        <f aca="false">IF(AND(COUNTIF(C350:F350,"D")=1,COUNTIF(C350:F350,"N")=1,OR($B$9=12,COUNTIF(C350:F350,"E")=1)),"Covered","Check")</f>
        <v>Covered</v>
      </c>
    </row>
    <row r="351" customFormat="false" ht="15" hidden="false" customHeight="false" outlineLevel="0" collapsed="false">
      <c r="A351" s="16" t="n">
        <f aca="false">A350+1</f>
        <v>46664</v>
      </c>
      <c r="B351" s="17" t="str">
        <f aca="false">TEXT(A351,"ddd")</f>
        <v>Mon</v>
      </c>
      <c r="C351" s="18" t="str">
        <f aca="false">IFERROR(MID(INDEX(Patterns!$F$5:$F$31,MATCH($B$5&amp;"|A",Patterns!$A$5:$A$31,0)),MOD($A351-$B$6,INDEX(Patterns!$D$5:$D$31,MATCH($B$5&amp;"|A",Patterns!$A$5:$A$31,0)))+1,1),"-")</f>
        <v>D</v>
      </c>
      <c r="D351" s="18" t="str">
        <f aca="false">IFERROR(MID(INDEX(Patterns!$F$5:$F$31,MATCH($B$5&amp;"|B",Patterns!$A$5:$A$31,0)),MOD($A351-$B$6,INDEX(Patterns!$D$5:$D$31,MATCH($B$5&amp;"|B",Patterns!$A$5:$A$31,0)))+1,1),"-")</f>
        <v>-</v>
      </c>
      <c r="E351" s="18" t="str">
        <f aca="false">IFERROR(MID(INDEX(Patterns!$F$5:$F$31,MATCH($B$5&amp;"|C",Patterns!$A$5:$A$31,0)),MOD($A351-$B$6,INDEX(Patterns!$D$5:$D$31,MATCH($B$5&amp;"|C",Patterns!$A$5:$A$31,0)))+1,1),"-")</f>
        <v>N</v>
      </c>
      <c r="F351" s="18" t="str">
        <f aca="false">IFERROR(MID(INDEX(Patterns!$F$5:$F$31,MATCH($B$5&amp;"|D",Patterns!$A$5:$A$31,0)),MOD($A351-$B$6,INDEX(Patterns!$D$5:$D$31,MATCH($B$5&amp;"|D",Patterns!$A$5:$A$31,0)))+1,1),"-")</f>
        <v>-</v>
      </c>
      <c r="G351" s="18" t="str">
        <f aca="false">TRIM(IF(C351="D","A ","")&amp;IF(D351="D","B ","")&amp;IF(E351="D","C ","")&amp;IF(F351="D","D ",""))</f>
        <v>A</v>
      </c>
      <c r="H351" s="18" t="str">
        <f aca="false">TRIM(IF(C351="E","A ","")&amp;IF(D351="E","B ","")&amp;IF(E351="E","C ","")&amp;IF(F351="E","D ",""))</f>
        <v/>
      </c>
      <c r="I351" s="18" t="str">
        <f aca="false">TRIM(IF(C351="N","A ","")&amp;IF(D351="N","B ","")&amp;IF(E351="N","C ","")&amp;IF(F351="N","D ",""))</f>
        <v>C</v>
      </c>
      <c r="J351" s="18" t="str">
        <f aca="false">IF(AND(COUNTIF(C351:F351,"D")=1,COUNTIF(C351:F351,"N")=1,OR($B$9=12,COUNTIF(C351:F351,"E")=1)),"Covered","Check")</f>
        <v>Covered</v>
      </c>
    </row>
    <row r="352" customFormat="false" ht="15" hidden="false" customHeight="false" outlineLevel="0" collapsed="false">
      <c r="A352" s="16" t="n">
        <f aca="false">A351+1</f>
        <v>46665</v>
      </c>
      <c r="B352" s="17" t="str">
        <f aca="false">TEXT(A352,"ddd")</f>
        <v>Tue</v>
      </c>
      <c r="C352" s="18" t="str">
        <f aca="false">IFERROR(MID(INDEX(Patterns!$F$5:$F$31,MATCH($B$5&amp;"|A",Patterns!$A$5:$A$31,0)),MOD($A352-$B$6,INDEX(Patterns!$D$5:$D$31,MATCH($B$5&amp;"|A",Patterns!$A$5:$A$31,0)))+1,1),"-")</f>
        <v>D</v>
      </c>
      <c r="D352" s="18" t="str">
        <f aca="false">IFERROR(MID(INDEX(Patterns!$F$5:$F$31,MATCH($B$5&amp;"|B",Patterns!$A$5:$A$31,0)),MOD($A352-$B$6,INDEX(Patterns!$D$5:$D$31,MATCH($B$5&amp;"|B",Patterns!$A$5:$A$31,0)))+1,1),"-")</f>
        <v>-</v>
      </c>
      <c r="E352" s="18" t="str">
        <f aca="false">IFERROR(MID(INDEX(Patterns!$F$5:$F$31,MATCH($B$5&amp;"|C",Patterns!$A$5:$A$31,0)),MOD($A352-$B$6,INDEX(Patterns!$D$5:$D$31,MATCH($B$5&amp;"|C",Patterns!$A$5:$A$31,0)))+1,1),"-")</f>
        <v>N</v>
      </c>
      <c r="F352" s="18" t="str">
        <f aca="false">IFERROR(MID(INDEX(Patterns!$F$5:$F$31,MATCH($B$5&amp;"|D",Patterns!$A$5:$A$31,0)),MOD($A352-$B$6,INDEX(Patterns!$D$5:$D$31,MATCH($B$5&amp;"|D",Patterns!$A$5:$A$31,0)))+1,1),"-")</f>
        <v>-</v>
      </c>
      <c r="G352" s="18" t="str">
        <f aca="false">TRIM(IF(C352="D","A ","")&amp;IF(D352="D","B ","")&amp;IF(E352="D","C ","")&amp;IF(F352="D","D ",""))</f>
        <v>A</v>
      </c>
      <c r="H352" s="18" t="str">
        <f aca="false">TRIM(IF(C352="E","A ","")&amp;IF(D352="E","B ","")&amp;IF(E352="E","C ","")&amp;IF(F352="E","D ",""))</f>
        <v/>
      </c>
      <c r="I352" s="18" t="str">
        <f aca="false">TRIM(IF(C352="N","A ","")&amp;IF(D352="N","B ","")&amp;IF(E352="N","C ","")&amp;IF(F352="N","D ",""))</f>
        <v>C</v>
      </c>
      <c r="J352" s="18" t="str">
        <f aca="false">IF(AND(COUNTIF(C352:F352,"D")=1,COUNTIF(C352:F352,"N")=1,OR($B$9=12,COUNTIF(C352:F352,"E")=1)),"Covered","Check")</f>
        <v>Covered</v>
      </c>
    </row>
    <row r="353" customFormat="false" ht="15" hidden="false" customHeight="false" outlineLevel="0" collapsed="false">
      <c r="A353" s="16" t="n">
        <f aca="false">A352+1</f>
        <v>46666</v>
      </c>
      <c r="B353" s="17" t="str">
        <f aca="false">TEXT(A353,"ddd")</f>
        <v>Wed</v>
      </c>
      <c r="C353" s="18" t="str">
        <f aca="false">IFERROR(MID(INDEX(Patterns!$F$5:$F$31,MATCH($B$5&amp;"|A",Patterns!$A$5:$A$31,0)),MOD($A353-$B$6,INDEX(Patterns!$D$5:$D$31,MATCH($B$5&amp;"|A",Patterns!$A$5:$A$31,0)))+1,1),"-")</f>
        <v>-</v>
      </c>
      <c r="D353" s="18" t="str">
        <f aca="false">IFERROR(MID(INDEX(Patterns!$F$5:$F$31,MATCH($B$5&amp;"|B",Patterns!$A$5:$A$31,0)),MOD($A353-$B$6,INDEX(Patterns!$D$5:$D$31,MATCH($B$5&amp;"|B",Patterns!$A$5:$A$31,0)))+1,1),"-")</f>
        <v>D</v>
      </c>
      <c r="E353" s="18" t="str">
        <f aca="false">IFERROR(MID(INDEX(Patterns!$F$5:$F$31,MATCH($B$5&amp;"|C",Patterns!$A$5:$A$31,0)),MOD($A353-$B$6,INDEX(Patterns!$D$5:$D$31,MATCH($B$5&amp;"|C",Patterns!$A$5:$A$31,0)))+1,1),"-")</f>
        <v>-</v>
      </c>
      <c r="F353" s="18" t="str">
        <f aca="false">IFERROR(MID(INDEX(Patterns!$F$5:$F$31,MATCH($B$5&amp;"|D",Patterns!$A$5:$A$31,0)),MOD($A353-$B$6,INDEX(Patterns!$D$5:$D$31,MATCH($B$5&amp;"|D",Patterns!$A$5:$A$31,0)))+1,1),"-")</f>
        <v>N</v>
      </c>
      <c r="G353" s="18" t="str">
        <f aca="false">TRIM(IF(C353="D","A ","")&amp;IF(D353="D","B ","")&amp;IF(E353="D","C ","")&amp;IF(F353="D","D ",""))</f>
        <v>B</v>
      </c>
      <c r="H353" s="18" t="str">
        <f aca="false">TRIM(IF(C353="E","A ","")&amp;IF(D353="E","B ","")&amp;IF(E353="E","C ","")&amp;IF(F353="E","D ",""))</f>
        <v/>
      </c>
      <c r="I353" s="18" t="str">
        <f aca="false">TRIM(IF(C353="N","A ","")&amp;IF(D353="N","B ","")&amp;IF(E353="N","C ","")&amp;IF(F353="N","D ",""))</f>
        <v>D</v>
      </c>
      <c r="J353" s="18" t="str">
        <f aca="false">IF(AND(COUNTIF(C353:F353,"D")=1,COUNTIF(C353:F353,"N")=1,OR($B$9=12,COUNTIF(C353:F353,"E")=1)),"Covered","Check")</f>
        <v>Covered</v>
      </c>
    </row>
    <row r="354" customFormat="false" ht="15" hidden="false" customHeight="false" outlineLevel="0" collapsed="false">
      <c r="A354" s="16" t="n">
        <f aca="false">A353+1</f>
        <v>46667</v>
      </c>
      <c r="B354" s="17" t="str">
        <f aca="false">TEXT(A354,"ddd")</f>
        <v>Thu</v>
      </c>
      <c r="C354" s="18" t="str">
        <f aca="false">IFERROR(MID(INDEX(Patterns!$F$5:$F$31,MATCH($B$5&amp;"|A",Patterns!$A$5:$A$31,0)),MOD($A354-$B$6,INDEX(Patterns!$D$5:$D$31,MATCH($B$5&amp;"|A",Patterns!$A$5:$A$31,0)))+1,1),"-")</f>
        <v>-</v>
      </c>
      <c r="D354" s="18" t="str">
        <f aca="false">IFERROR(MID(INDEX(Patterns!$F$5:$F$31,MATCH($B$5&amp;"|B",Patterns!$A$5:$A$31,0)),MOD($A354-$B$6,INDEX(Patterns!$D$5:$D$31,MATCH($B$5&amp;"|B",Patterns!$A$5:$A$31,0)))+1,1),"-")</f>
        <v>D</v>
      </c>
      <c r="E354" s="18" t="str">
        <f aca="false">IFERROR(MID(INDEX(Patterns!$F$5:$F$31,MATCH($B$5&amp;"|C",Patterns!$A$5:$A$31,0)),MOD($A354-$B$6,INDEX(Patterns!$D$5:$D$31,MATCH($B$5&amp;"|C",Patterns!$A$5:$A$31,0)))+1,1),"-")</f>
        <v>-</v>
      </c>
      <c r="F354" s="18" t="str">
        <f aca="false">IFERROR(MID(INDEX(Patterns!$F$5:$F$31,MATCH($B$5&amp;"|D",Patterns!$A$5:$A$31,0)),MOD($A354-$B$6,INDEX(Patterns!$D$5:$D$31,MATCH($B$5&amp;"|D",Patterns!$A$5:$A$31,0)))+1,1),"-")</f>
        <v>N</v>
      </c>
      <c r="G354" s="18" t="str">
        <f aca="false">TRIM(IF(C354="D","A ","")&amp;IF(D354="D","B ","")&amp;IF(E354="D","C ","")&amp;IF(F354="D","D ",""))</f>
        <v>B</v>
      </c>
      <c r="H354" s="18" t="str">
        <f aca="false">TRIM(IF(C354="E","A ","")&amp;IF(D354="E","B ","")&amp;IF(E354="E","C ","")&amp;IF(F354="E","D ",""))</f>
        <v/>
      </c>
      <c r="I354" s="18" t="str">
        <f aca="false">TRIM(IF(C354="N","A ","")&amp;IF(D354="N","B ","")&amp;IF(E354="N","C ","")&amp;IF(F354="N","D ",""))</f>
        <v>D</v>
      </c>
      <c r="J354" s="18" t="str">
        <f aca="false">IF(AND(COUNTIF(C354:F354,"D")=1,COUNTIF(C354:F354,"N")=1,OR($B$9=12,COUNTIF(C354:F354,"E")=1)),"Covered","Check")</f>
        <v>Covered</v>
      </c>
    </row>
    <row r="355" customFormat="false" ht="15" hidden="false" customHeight="false" outlineLevel="0" collapsed="false">
      <c r="A355" s="16" t="n">
        <f aca="false">A354+1</f>
        <v>46668</v>
      </c>
      <c r="B355" s="17" t="str">
        <f aca="false">TEXT(A355,"ddd")</f>
        <v>Fri</v>
      </c>
      <c r="C355" s="18" t="str">
        <f aca="false">IFERROR(MID(INDEX(Patterns!$F$5:$F$31,MATCH($B$5&amp;"|A",Patterns!$A$5:$A$31,0)),MOD($A355-$B$6,INDEX(Patterns!$D$5:$D$31,MATCH($B$5&amp;"|A",Patterns!$A$5:$A$31,0)))+1,1),"-")</f>
        <v>D</v>
      </c>
      <c r="D355" s="18" t="str">
        <f aca="false">IFERROR(MID(INDEX(Patterns!$F$5:$F$31,MATCH($B$5&amp;"|B",Patterns!$A$5:$A$31,0)),MOD($A355-$B$6,INDEX(Patterns!$D$5:$D$31,MATCH($B$5&amp;"|B",Patterns!$A$5:$A$31,0)))+1,1),"-")</f>
        <v>-</v>
      </c>
      <c r="E355" s="18" t="str">
        <f aca="false">IFERROR(MID(INDEX(Patterns!$F$5:$F$31,MATCH($B$5&amp;"|C",Patterns!$A$5:$A$31,0)),MOD($A355-$B$6,INDEX(Patterns!$D$5:$D$31,MATCH($B$5&amp;"|C",Patterns!$A$5:$A$31,0)))+1,1),"-")</f>
        <v>N</v>
      </c>
      <c r="F355" s="18" t="str">
        <f aca="false">IFERROR(MID(INDEX(Patterns!$F$5:$F$31,MATCH($B$5&amp;"|D",Patterns!$A$5:$A$31,0)),MOD($A355-$B$6,INDEX(Patterns!$D$5:$D$31,MATCH($B$5&amp;"|D",Patterns!$A$5:$A$31,0)))+1,1),"-")</f>
        <v>-</v>
      </c>
      <c r="G355" s="18" t="str">
        <f aca="false">TRIM(IF(C355="D","A ","")&amp;IF(D355="D","B ","")&amp;IF(E355="D","C ","")&amp;IF(F355="D","D ",""))</f>
        <v>A</v>
      </c>
      <c r="H355" s="18" t="str">
        <f aca="false">TRIM(IF(C355="E","A ","")&amp;IF(D355="E","B ","")&amp;IF(E355="E","C ","")&amp;IF(F355="E","D ",""))</f>
        <v/>
      </c>
      <c r="I355" s="18" t="str">
        <f aca="false">TRIM(IF(C355="N","A ","")&amp;IF(D355="N","B ","")&amp;IF(E355="N","C ","")&amp;IF(F355="N","D ",""))</f>
        <v>C</v>
      </c>
      <c r="J355" s="18" t="str">
        <f aca="false">IF(AND(COUNTIF(C355:F355,"D")=1,COUNTIF(C355:F355,"N")=1,OR($B$9=12,COUNTIF(C355:F355,"E")=1)),"Covered","Check")</f>
        <v>Covered</v>
      </c>
    </row>
    <row r="356" customFormat="false" ht="15" hidden="false" customHeight="false" outlineLevel="0" collapsed="false">
      <c r="A356" s="16" t="n">
        <f aca="false">A355+1</f>
        <v>46669</v>
      </c>
      <c r="B356" s="17" t="str">
        <f aca="false">TEXT(A356,"ddd")</f>
        <v>Sat</v>
      </c>
      <c r="C356" s="18" t="str">
        <f aca="false">IFERROR(MID(INDEX(Patterns!$F$5:$F$31,MATCH($B$5&amp;"|A",Patterns!$A$5:$A$31,0)),MOD($A356-$B$6,INDEX(Patterns!$D$5:$D$31,MATCH($B$5&amp;"|A",Patterns!$A$5:$A$31,0)))+1,1),"-")</f>
        <v>D</v>
      </c>
      <c r="D356" s="18" t="str">
        <f aca="false">IFERROR(MID(INDEX(Patterns!$F$5:$F$31,MATCH($B$5&amp;"|B",Patterns!$A$5:$A$31,0)),MOD($A356-$B$6,INDEX(Patterns!$D$5:$D$31,MATCH($B$5&amp;"|B",Patterns!$A$5:$A$31,0)))+1,1),"-")</f>
        <v>-</v>
      </c>
      <c r="E356" s="18" t="str">
        <f aca="false">IFERROR(MID(INDEX(Patterns!$F$5:$F$31,MATCH($B$5&amp;"|C",Patterns!$A$5:$A$31,0)),MOD($A356-$B$6,INDEX(Patterns!$D$5:$D$31,MATCH($B$5&amp;"|C",Patterns!$A$5:$A$31,0)))+1,1),"-")</f>
        <v>N</v>
      </c>
      <c r="F356" s="18" t="str">
        <f aca="false">IFERROR(MID(INDEX(Patterns!$F$5:$F$31,MATCH($B$5&amp;"|D",Patterns!$A$5:$A$31,0)),MOD($A356-$B$6,INDEX(Patterns!$D$5:$D$31,MATCH($B$5&amp;"|D",Patterns!$A$5:$A$31,0)))+1,1),"-")</f>
        <v>-</v>
      </c>
      <c r="G356" s="18" t="str">
        <f aca="false">TRIM(IF(C356="D","A ","")&amp;IF(D356="D","B ","")&amp;IF(E356="D","C ","")&amp;IF(F356="D","D ",""))</f>
        <v>A</v>
      </c>
      <c r="H356" s="18" t="str">
        <f aca="false">TRIM(IF(C356="E","A ","")&amp;IF(D356="E","B ","")&amp;IF(E356="E","C ","")&amp;IF(F356="E","D ",""))</f>
        <v/>
      </c>
      <c r="I356" s="18" t="str">
        <f aca="false">TRIM(IF(C356="N","A ","")&amp;IF(D356="N","B ","")&amp;IF(E356="N","C ","")&amp;IF(F356="N","D ",""))</f>
        <v>C</v>
      </c>
      <c r="J356" s="18" t="str">
        <f aca="false">IF(AND(COUNTIF(C356:F356,"D")=1,COUNTIF(C356:F356,"N")=1,OR($B$9=12,COUNTIF(C356:F356,"E")=1)),"Covered","Check")</f>
        <v>Covered</v>
      </c>
    </row>
    <row r="357" customFormat="false" ht="15" hidden="false" customHeight="false" outlineLevel="0" collapsed="false">
      <c r="A357" s="16" t="n">
        <f aca="false">A356+1</f>
        <v>46670</v>
      </c>
      <c r="B357" s="17" t="str">
        <f aca="false">TEXT(A357,"ddd")</f>
        <v>Sun</v>
      </c>
      <c r="C357" s="18" t="str">
        <f aca="false">IFERROR(MID(INDEX(Patterns!$F$5:$F$31,MATCH($B$5&amp;"|A",Patterns!$A$5:$A$31,0)),MOD($A357-$B$6,INDEX(Patterns!$D$5:$D$31,MATCH($B$5&amp;"|A",Patterns!$A$5:$A$31,0)))+1,1),"-")</f>
        <v>D</v>
      </c>
      <c r="D357" s="18" t="str">
        <f aca="false">IFERROR(MID(INDEX(Patterns!$F$5:$F$31,MATCH($B$5&amp;"|B",Patterns!$A$5:$A$31,0)),MOD($A357-$B$6,INDEX(Patterns!$D$5:$D$31,MATCH($B$5&amp;"|B",Patterns!$A$5:$A$31,0)))+1,1),"-")</f>
        <v>-</v>
      </c>
      <c r="E357" s="18" t="str">
        <f aca="false">IFERROR(MID(INDEX(Patterns!$F$5:$F$31,MATCH($B$5&amp;"|C",Patterns!$A$5:$A$31,0)),MOD($A357-$B$6,INDEX(Patterns!$D$5:$D$31,MATCH($B$5&amp;"|C",Patterns!$A$5:$A$31,0)))+1,1),"-")</f>
        <v>N</v>
      </c>
      <c r="F357" s="18" t="str">
        <f aca="false">IFERROR(MID(INDEX(Patterns!$F$5:$F$31,MATCH($B$5&amp;"|D",Patterns!$A$5:$A$31,0)),MOD($A357-$B$6,INDEX(Patterns!$D$5:$D$31,MATCH($B$5&amp;"|D",Patterns!$A$5:$A$31,0)))+1,1),"-")</f>
        <v>-</v>
      </c>
      <c r="G357" s="18" t="str">
        <f aca="false">TRIM(IF(C357="D","A ","")&amp;IF(D357="D","B ","")&amp;IF(E357="D","C ","")&amp;IF(F357="D","D ",""))</f>
        <v>A</v>
      </c>
      <c r="H357" s="18" t="str">
        <f aca="false">TRIM(IF(C357="E","A ","")&amp;IF(D357="E","B ","")&amp;IF(E357="E","C ","")&amp;IF(F357="E","D ",""))</f>
        <v/>
      </c>
      <c r="I357" s="18" t="str">
        <f aca="false">TRIM(IF(C357="N","A ","")&amp;IF(D357="N","B ","")&amp;IF(E357="N","C ","")&amp;IF(F357="N","D ",""))</f>
        <v>C</v>
      </c>
      <c r="J357" s="18" t="str">
        <f aca="false">IF(AND(COUNTIF(C357:F357,"D")=1,COUNTIF(C357:F357,"N")=1,OR($B$9=12,COUNTIF(C357:F357,"E")=1)),"Covered","Check")</f>
        <v>Covered</v>
      </c>
    </row>
    <row r="358" customFormat="false" ht="15" hidden="false" customHeight="false" outlineLevel="0" collapsed="false">
      <c r="A358" s="16" t="n">
        <f aca="false">A357+1</f>
        <v>46671</v>
      </c>
      <c r="B358" s="17" t="str">
        <f aca="false">TEXT(A358,"ddd")</f>
        <v>Mon</v>
      </c>
      <c r="C358" s="18" t="str">
        <f aca="false">IFERROR(MID(INDEX(Patterns!$F$5:$F$31,MATCH($B$5&amp;"|A",Patterns!$A$5:$A$31,0)),MOD($A358-$B$6,INDEX(Patterns!$D$5:$D$31,MATCH($B$5&amp;"|A",Patterns!$A$5:$A$31,0)))+1,1),"-")</f>
        <v>-</v>
      </c>
      <c r="D358" s="18" t="str">
        <f aca="false">IFERROR(MID(INDEX(Patterns!$F$5:$F$31,MATCH($B$5&amp;"|B",Patterns!$A$5:$A$31,0)),MOD($A358-$B$6,INDEX(Patterns!$D$5:$D$31,MATCH($B$5&amp;"|B",Patterns!$A$5:$A$31,0)))+1,1),"-")</f>
        <v>D</v>
      </c>
      <c r="E358" s="18" t="str">
        <f aca="false">IFERROR(MID(INDEX(Patterns!$F$5:$F$31,MATCH($B$5&amp;"|C",Patterns!$A$5:$A$31,0)),MOD($A358-$B$6,INDEX(Patterns!$D$5:$D$31,MATCH($B$5&amp;"|C",Patterns!$A$5:$A$31,0)))+1,1),"-")</f>
        <v>-</v>
      </c>
      <c r="F358" s="18" t="str">
        <f aca="false">IFERROR(MID(INDEX(Patterns!$F$5:$F$31,MATCH($B$5&amp;"|D",Patterns!$A$5:$A$31,0)),MOD($A358-$B$6,INDEX(Patterns!$D$5:$D$31,MATCH($B$5&amp;"|D",Patterns!$A$5:$A$31,0)))+1,1),"-")</f>
        <v>N</v>
      </c>
      <c r="G358" s="18" t="str">
        <f aca="false">TRIM(IF(C358="D","A ","")&amp;IF(D358="D","B ","")&amp;IF(E358="D","C ","")&amp;IF(F358="D","D ",""))</f>
        <v>B</v>
      </c>
      <c r="H358" s="18" t="str">
        <f aca="false">TRIM(IF(C358="E","A ","")&amp;IF(D358="E","B ","")&amp;IF(E358="E","C ","")&amp;IF(F358="E","D ",""))</f>
        <v/>
      </c>
      <c r="I358" s="18" t="str">
        <f aca="false">TRIM(IF(C358="N","A ","")&amp;IF(D358="N","B ","")&amp;IF(E358="N","C ","")&amp;IF(F358="N","D ",""))</f>
        <v>D</v>
      </c>
      <c r="J358" s="18" t="str">
        <f aca="false">IF(AND(COUNTIF(C358:F358,"D")=1,COUNTIF(C358:F358,"N")=1,OR($B$9=12,COUNTIF(C358:F358,"E")=1)),"Covered","Check")</f>
        <v>Covered</v>
      </c>
    </row>
    <row r="359" customFormat="false" ht="15" hidden="false" customHeight="false" outlineLevel="0" collapsed="false">
      <c r="A359" s="16" t="n">
        <f aca="false">A358+1</f>
        <v>46672</v>
      </c>
      <c r="B359" s="17" t="str">
        <f aca="false">TEXT(A359,"ddd")</f>
        <v>Tue</v>
      </c>
      <c r="C359" s="18" t="str">
        <f aca="false">IFERROR(MID(INDEX(Patterns!$F$5:$F$31,MATCH($B$5&amp;"|A",Patterns!$A$5:$A$31,0)),MOD($A359-$B$6,INDEX(Patterns!$D$5:$D$31,MATCH($B$5&amp;"|A",Patterns!$A$5:$A$31,0)))+1,1),"-")</f>
        <v>-</v>
      </c>
      <c r="D359" s="18" t="str">
        <f aca="false">IFERROR(MID(INDEX(Patterns!$F$5:$F$31,MATCH($B$5&amp;"|B",Patterns!$A$5:$A$31,0)),MOD($A359-$B$6,INDEX(Patterns!$D$5:$D$31,MATCH($B$5&amp;"|B",Patterns!$A$5:$A$31,0)))+1,1),"-")</f>
        <v>D</v>
      </c>
      <c r="E359" s="18" t="str">
        <f aca="false">IFERROR(MID(INDEX(Patterns!$F$5:$F$31,MATCH($B$5&amp;"|C",Patterns!$A$5:$A$31,0)),MOD($A359-$B$6,INDEX(Patterns!$D$5:$D$31,MATCH($B$5&amp;"|C",Patterns!$A$5:$A$31,0)))+1,1),"-")</f>
        <v>-</v>
      </c>
      <c r="F359" s="18" t="str">
        <f aca="false">IFERROR(MID(INDEX(Patterns!$F$5:$F$31,MATCH($B$5&amp;"|D",Patterns!$A$5:$A$31,0)),MOD($A359-$B$6,INDEX(Patterns!$D$5:$D$31,MATCH($B$5&amp;"|D",Patterns!$A$5:$A$31,0)))+1,1),"-")</f>
        <v>N</v>
      </c>
      <c r="G359" s="18" t="str">
        <f aca="false">TRIM(IF(C359="D","A ","")&amp;IF(D359="D","B ","")&amp;IF(E359="D","C ","")&amp;IF(F359="D","D ",""))</f>
        <v>B</v>
      </c>
      <c r="H359" s="18" t="str">
        <f aca="false">TRIM(IF(C359="E","A ","")&amp;IF(D359="E","B ","")&amp;IF(E359="E","C ","")&amp;IF(F359="E","D ",""))</f>
        <v/>
      </c>
      <c r="I359" s="18" t="str">
        <f aca="false">TRIM(IF(C359="N","A ","")&amp;IF(D359="N","B ","")&amp;IF(E359="N","C ","")&amp;IF(F359="N","D ",""))</f>
        <v>D</v>
      </c>
      <c r="J359" s="18" t="str">
        <f aca="false">IF(AND(COUNTIF(C359:F359,"D")=1,COUNTIF(C359:F359,"N")=1,OR($B$9=12,COUNTIF(C359:F359,"E")=1)),"Covered","Check")</f>
        <v>Covered</v>
      </c>
    </row>
    <row r="360" customFormat="false" ht="15" hidden="false" customHeight="false" outlineLevel="0" collapsed="false">
      <c r="A360" s="16" t="n">
        <f aca="false">A359+1</f>
        <v>46673</v>
      </c>
      <c r="B360" s="17" t="str">
        <f aca="false">TEXT(A360,"ddd")</f>
        <v>Wed</v>
      </c>
      <c r="C360" s="18" t="str">
        <f aca="false">IFERROR(MID(INDEX(Patterns!$F$5:$F$31,MATCH($B$5&amp;"|A",Patterns!$A$5:$A$31,0)),MOD($A360-$B$6,INDEX(Patterns!$D$5:$D$31,MATCH($B$5&amp;"|A",Patterns!$A$5:$A$31,0)))+1,1),"-")</f>
        <v>D</v>
      </c>
      <c r="D360" s="18" t="str">
        <f aca="false">IFERROR(MID(INDEX(Patterns!$F$5:$F$31,MATCH($B$5&amp;"|B",Patterns!$A$5:$A$31,0)),MOD($A360-$B$6,INDEX(Patterns!$D$5:$D$31,MATCH($B$5&amp;"|B",Patterns!$A$5:$A$31,0)))+1,1),"-")</f>
        <v>-</v>
      </c>
      <c r="E360" s="18" t="str">
        <f aca="false">IFERROR(MID(INDEX(Patterns!$F$5:$F$31,MATCH($B$5&amp;"|C",Patterns!$A$5:$A$31,0)),MOD($A360-$B$6,INDEX(Patterns!$D$5:$D$31,MATCH($B$5&amp;"|C",Patterns!$A$5:$A$31,0)))+1,1),"-")</f>
        <v>N</v>
      </c>
      <c r="F360" s="18" t="str">
        <f aca="false">IFERROR(MID(INDEX(Patterns!$F$5:$F$31,MATCH($B$5&amp;"|D",Patterns!$A$5:$A$31,0)),MOD($A360-$B$6,INDEX(Patterns!$D$5:$D$31,MATCH($B$5&amp;"|D",Patterns!$A$5:$A$31,0)))+1,1),"-")</f>
        <v>-</v>
      </c>
      <c r="G360" s="18" t="str">
        <f aca="false">TRIM(IF(C360="D","A ","")&amp;IF(D360="D","B ","")&amp;IF(E360="D","C ","")&amp;IF(F360="D","D ",""))</f>
        <v>A</v>
      </c>
      <c r="H360" s="18" t="str">
        <f aca="false">TRIM(IF(C360="E","A ","")&amp;IF(D360="E","B ","")&amp;IF(E360="E","C ","")&amp;IF(F360="E","D ",""))</f>
        <v/>
      </c>
      <c r="I360" s="18" t="str">
        <f aca="false">TRIM(IF(C360="N","A ","")&amp;IF(D360="N","B ","")&amp;IF(E360="N","C ","")&amp;IF(F360="N","D ",""))</f>
        <v>C</v>
      </c>
      <c r="J360" s="18" t="str">
        <f aca="false">IF(AND(COUNTIF(C360:F360,"D")=1,COUNTIF(C360:F360,"N")=1,OR($B$9=12,COUNTIF(C360:F360,"E")=1)),"Covered","Check")</f>
        <v>Covered</v>
      </c>
    </row>
    <row r="361" customFormat="false" ht="15" hidden="false" customHeight="false" outlineLevel="0" collapsed="false">
      <c r="A361" s="16" t="n">
        <f aca="false">A360+1</f>
        <v>46674</v>
      </c>
      <c r="B361" s="17" t="str">
        <f aca="false">TEXT(A361,"ddd")</f>
        <v>Thu</v>
      </c>
      <c r="C361" s="18" t="str">
        <f aca="false">IFERROR(MID(INDEX(Patterns!$F$5:$F$31,MATCH($B$5&amp;"|A",Patterns!$A$5:$A$31,0)),MOD($A361-$B$6,INDEX(Patterns!$D$5:$D$31,MATCH($B$5&amp;"|A",Patterns!$A$5:$A$31,0)))+1,1),"-")</f>
        <v>D</v>
      </c>
      <c r="D361" s="18" t="str">
        <f aca="false">IFERROR(MID(INDEX(Patterns!$F$5:$F$31,MATCH($B$5&amp;"|B",Patterns!$A$5:$A$31,0)),MOD($A361-$B$6,INDEX(Patterns!$D$5:$D$31,MATCH($B$5&amp;"|B",Patterns!$A$5:$A$31,0)))+1,1),"-")</f>
        <v>-</v>
      </c>
      <c r="E361" s="18" t="str">
        <f aca="false">IFERROR(MID(INDEX(Patterns!$F$5:$F$31,MATCH($B$5&amp;"|C",Patterns!$A$5:$A$31,0)),MOD($A361-$B$6,INDEX(Patterns!$D$5:$D$31,MATCH($B$5&amp;"|C",Patterns!$A$5:$A$31,0)))+1,1),"-")</f>
        <v>N</v>
      </c>
      <c r="F361" s="18" t="str">
        <f aca="false">IFERROR(MID(INDEX(Patterns!$F$5:$F$31,MATCH($B$5&amp;"|D",Patterns!$A$5:$A$31,0)),MOD($A361-$B$6,INDEX(Patterns!$D$5:$D$31,MATCH($B$5&amp;"|D",Patterns!$A$5:$A$31,0)))+1,1),"-")</f>
        <v>-</v>
      </c>
      <c r="G361" s="18" t="str">
        <f aca="false">TRIM(IF(C361="D","A ","")&amp;IF(D361="D","B ","")&amp;IF(E361="D","C ","")&amp;IF(F361="D","D ",""))</f>
        <v>A</v>
      </c>
      <c r="H361" s="18" t="str">
        <f aca="false">TRIM(IF(C361="E","A ","")&amp;IF(D361="E","B ","")&amp;IF(E361="E","C ","")&amp;IF(F361="E","D ",""))</f>
        <v/>
      </c>
      <c r="I361" s="18" t="str">
        <f aca="false">TRIM(IF(C361="N","A ","")&amp;IF(D361="N","B ","")&amp;IF(E361="N","C ","")&amp;IF(F361="N","D ",""))</f>
        <v>C</v>
      </c>
      <c r="J361" s="18" t="str">
        <f aca="false">IF(AND(COUNTIF(C361:F361,"D")=1,COUNTIF(C361:F361,"N")=1,OR($B$9=12,COUNTIF(C361:F361,"E")=1)),"Covered","Check")</f>
        <v>Covered</v>
      </c>
    </row>
    <row r="362" customFormat="false" ht="15" hidden="false" customHeight="false" outlineLevel="0" collapsed="false">
      <c r="A362" s="16" t="n">
        <f aca="false">A361+1</f>
        <v>46675</v>
      </c>
      <c r="B362" s="17" t="str">
        <f aca="false">TEXT(A362,"ddd")</f>
        <v>Fri</v>
      </c>
      <c r="C362" s="18" t="str">
        <f aca="false">IFERROR(MID(INDEX(Patterns!$F$5:$F$31,MATCH($B$5&amp;"|A",Patterns!$A$5:$A$31,0)),MOD($A362-$B$6,INDEX(Patterns!$D$5:$D$31,MATCH($B$5&amp;"|A",Patterns!$A$5:$A$31,0)))+1,1),"-")</f>
        <v>-</v>
      </c>
      <c r="D362" s="18" t="str">
        <f aca="false">IFERROR(MID(INDEX(Patterns!$F$5:$F$31,MATCH($B$5&amp;"|B",Patterns!$A$5:$A$31,0)),MOD($A362-$B$6,INDEX(Patterns!$D$5:$D$31,MATCH($B$5&amp;"|B",Patterns!$A$5:$A$31,0)))+1,1),"-")</f>
        <v>D</v>
      </c>
      <c r="E362" s="18" t="str">
        <f aca="false">IFERROR(MID(INDEX(Patterns!$F$5:$F$31,MATCH($B$5&amp;"|C",Patterns!$A$5:$A$31,0)),MOD($A362-$B$6,INDEX(Patterns!$D$5:$D$31,MATCH($B$5&amp;"|C",Patterns!$A$5:$A$31,0)))+1,1),"-")</f>
        <v>-</v>
      </c>
      <c r="F362" s="18" t="str">
        <f aca="false">IFERROR(MID(INDEX(Patterns!$F$5:$F$31,MATCH($B$5&amp;"|D",Patterns!$A$5:$A$31,0)),MOD($A362-$B$6,INDEX(Patterns!$D$5:$D$31,MATCH($B$5&amp;"|D",Patterns!$A$5:$A$31,0)))+1,1),"-")</f>
        <v>N</v>
      </c>
      <c r="G362" s="18" t="str">
        <f aca="false">TRIM(IF(C362="D","A ","")&amp;IF(D362="D","B ","")&amp;IF(E362="D","C ","")&amp;IF(F362="D","D ",""))</f>
        <v>B</v>
      </c>
      <c r="H362" s="18" t="str">
        <f aca="false">TRIM(IF(C362="E","A ","")&amp;IF(D362="E","B ","")&amp;IF(E362="E","C ","")&amp;IF(F362="E","D ",""))</f>
        <v/>
      </c>
      <c r="I362" s="18" t="str">
        <f aca="false">TRIM(IF(C362="N","A ","")&amp;IF(D362="N","B ","")&amp;IF(E362="N","C ","")&amp;IF(F362="N","D ",""))</f>
        <v>D</v>
      </c>
      <c r="J362" s="18" t="str">
        <f aca="false">IF(AND(COUNTIF(C362:F362,"D")=1,COUNTIF(C362:F362,"N")=1,OR($B$9=12,COUNTIF(C362:F362,"E")=1)),"Covered","Check")</f>
        <v>Covered</v>
      </c>
    </row>
    <row r="363" customFormat="false" ht="15" hidden="false" customHeight="false" outlineLevel="0" collapsed="false">
      <c r="A363" s="16" t="n">
        <f aca="false">A362+1</f>
        <v>46676</v>
      </c>
      <c r="B363" s="17" t="str">
        <f aca="false">TEXT(A363,"ddd")</f>
        <v>Sat</v>
      </c>
      <c r="C363" s="18" t="str">
        <f aca="false">IFERROR(MID(INDEX(Patterns!$F$5:$F$31,MATCH($B$5&amp;"|A",Patterns!$A$5:$A$31,0)),MOD($A363-$B$6,INDEX(Patterns!$D$5:$D$31,MATCH($B$5&amp;"|A",Patterns!$A$5:$A$31,0)))+1,1),"-")</f>
        <v>-</v>
      </c>
      <c r="D363" s="18" t="str">
        <f aca="false">IFERROR(MID(INDEX(Patterns!$F$5:$F$31,MATCH($B$5&amp;"|B",Patterns!$A$5:$A$31,0)),MOD($A363-$B$6,INDEX(Patterns!$D$5:$D$31,MATCH($B$5&amp;"|B",Patterns!$A$5:$A$31,0)))+1,1),"-")</f>
        <v>D</v>
      </c>
      <c r="E363" s="18" t="str">
        <f aca="false">IFERROR(MID(INDEX(Patterns!$F$5:$F$31,MATCH($B$5&amp;"|C",Patterns!$A$5:$A$31,0)),MOD($A363-$B$6,INDEX(Patterns!$D$5:$D$31,MATCH($B$5&amp;"|C",Patterns!$A$5:$A$31,0)))+1,1),"-")</f>
        <v>-</v>
      </c>
      <c r="F363" s="18" t="str">
        <f aca="false">IFERROR(MID(INDEX(Patterns!$F$5:$F$31,MATCH($B$5&amp;"|D",Patterns!$A$5:$A$31,0)),MOD($A363-$B$6,INDEX(Patterns!$D$5:$D$31,MATCH($B$5&amp;"|D",Patterns!$A$5:$A$31,0)))+1,1),"-")</f>
        <v>N</v>
      </c>
      <c r="G363" s="18" t="str">
        <f aca="false">TRIM(IF(C363="D","A ","")&amp;IF(D363="D","B ","")&amp;IF(E363="D","C ","")&amp;IF(F363="D","D ",""))</f>
        <v>B</v>
      </c>
      <c r="H363" s="18" t="str">
        <f aca="false">TRIM(IF(C363="E","A ","")&amp;IF(D363="E","B ","")&amp;IF(E363="E","C ","")&amp;IF(F363="E","D ",""))</f>
        <v/>
      </c>
      <c r="I363" s="18" t="str">
        <f aca="false">TRIM(IF(C363="N","A ","")&amp;IF(D363="N","B ","")&amp;IF(E363="N","C ","")&amp;IF(F363="N","D ",""))</f>
        <v>D</v>
      </c>
      <c r="J363" s="18" t="str">
        <f aca="false">IF(AND(COUNTIF(C363:F363,"D")=1,COUNTIF(C363:F363,"N")=1,OR($B$9=12,COUNTIF(C363:F363,"E")=1)),"Covered","Check")</f>
        <v>Covered</v>
      </c>
    </row>
    <row r="364" customFormat="false" ht="15" hidden="false" customHeight="false" outlineLevel="0" collapsed="false">
      <c r="A364" s="16" t="n">
        <f aca="false">A363+1</f>
        <v>46677</v>
      </c>
      <c r="B364" s="17" t="str">
        <f aca="false">TEXT(A364,"ddd")</f>
        <v>Sun</v>
      </c>
      <c r="C364" s="18" t="str">
        <f aca="false">IFERROR(MID(INDEX(Patterns!$F$5:$F$31,MATCH($B$5&amp;"|A",Patterns!$A$5:$A$31,0)),MOD($A364-$B$6,INDEX(Patterns!$D$5:$D$31,MATCH($B$5&amp;"|A",Patterns!$A$5:$A$31,0)))+1,1),"-")</f>
        <v>-</v>
      </c>
      <c r="D364" s="18" t="str">
        <f aca="false">IFERROR(MID(INDEX(Patterns!$F$5:$F$31,MATCH($B$5&amp;"|B",Patterns!$A$5:$A$31,0)),MOD($A364-$B$6,INDEX(Patterns!$D$5:$D$31,MATCH($B$5&amp;"|B",Patterns!$A$5:$A$31,0)))+1,1),"-")</f>
        <v>D</v>
      </c>
      <c r="E364" s="18" t="str">
        <f aca="false">IFERROR(MID(INDEX(Patterns!$F$5:$F$31,MATCH($B$5&amp;"|C",Patterns!$A$5:$A$31,0)),MOD($A364-$B$6,INDEX(Patterns!$D$5:$D$31,MATCH($B$5&amp;"|C",Patterns!$A$5:$A$31,0)))+1,1),"-")</f>
        <v>-</v>
      </c>
      <c r="F364" s="18" t="str">
        <f aca="false">IFERROR(MID(INDEX(Patterns!$F$5:$F$31,MATCH($B$5&amp;"|D",Patterns!$A$5:$A$31,0)),MOD($A364-$B$6,INDEX(Patterns!$D$5:$D$31,MATCH($B$5&amp;"|D",Patterns!$A$5:$A$31,0)))+1,1),"-")</f>
        <v>N</v>
      </c>
      <c r="G364" s="18" t="str">
        <f aca="false">TRIM(IF(C364="D","A ","")&amp;IF(D364="D","B ","")&amp;IF(E364="D","C ","")&amp;IF(F364="D","D ",""))</f>
        <v>B</v>
      </c>
      <c r="H364" s="18" t="str">
        <f aca="false">TRIM(IF(C364="E","A ","")&amp;IF(D364="E","B ","")&amp;IF(E364="E","C ","")&amp;IF(F364="E","D ",""))</f>
        <v/>
      </c>
      <c r="I364" s="18" t="str">
        <f aca="false">TRIM(IF(C364="N","A ","")&amp;IF(D364="N","B ","")&amp;IF(E364="N","C ","")&amp;IF(F364="N","D ",""))</f>
        <v>D</v>
      </c>
      <c r="J364" s="18" t="str">
        <f aca="false">IF(AND(COUNTIF(C364:F364,"D")=1,COUNTIF(C364:F364,"N")=1,OR($B$9=12,COUNTIF(C364:F364,"E")=1)),"Covered","Check")</f>
        <v>Covered</v>
      </c>
    </row>
    <row r="365" customFormat="false" ht="15" hidden="false" customHeight="false" outlineLevel="0" collapsed="false">
      <c r="A365" s="16" t="n">
        <f aca="false">A364+1</f>
        <v>46678</v>
      </c>
      <c r="B365" s="17" t="str">
        <f aca="false">TEXT(A365,"ddd")</f>
        <v>Mon</v>
      </c>
      <c r="C365" s="18" t="str">
        <f aca="false">IFERROR(MID(INDEX(Patterns!$F$5:$F$31,MATCH($B$5&amp;"|A",Patterns!$A$5:$A$31,0)),MOD($A365-$B$6,INDEX(Patterns!$D$5:$D$31,MATCH($B$5&amp;"|A",Patterns!$A$5:$A$31,0)))+1,1),"-")</f>
        <v>D</v>
      </c>
      <c r="D365" s="18" t="str">
        <f aca="false">IFERROR(MID(INDEX(Patterns!$F$5:$F$31,MATCH($B$5&amp;"|B",Patterns!$A$5:$A$31,0)),MOD($A365-$B$6,INDEX(Patterns!$D$5:$D$31,MATCH($B$5&amp;"|B",Patterns!$A$5:$A$31,0)))+1,1),"-")</f>
        <v>-</v>
      </c>
      <c r="E365" s="18" t="str">
        <f aca="false">IFERROR(MID(INDEX(Patterns!$F$5:$F$31,MATCH($B$5&amp;"|C",Patterns!$A$5:$A$31,0)),MOD($A365-$B$6,INDEX(Patterns!$D$5:$D$31,MATCH($B$5&amp;"|C",Patterns!$A$5:$A$31,0)))+1,1),"-")</f>
        <v>N</v>
      </c>
      <c r="F365" s="18" t="str">
        <f aca="false">IFERROR(MID(INDEX(Patterns!$F$5:$F$31,MATCH($B$5&amp;"|D",Patterns!$A$5:$A$31,0)),MOD($A365-$B$6,INDEX(Patterns!$D$5:$D$31,MATCH($B$5&amp;"|D",Patterns!$A$5:$A$31,0)))+1,1),"-")</f>
        <v>-</v>
      </c>
      <c r="G365" s="18" t="str">
        <f aca="false">TRIM(IF(C365="D","A ","")&amp;IF(D365="D","B ","")&amp;IF(E365="D","C ","")&amp;IF(F365="D","D ",""))</f>
        <v>A</v>
      </c>
      <c r="H365" s="18" t="str">
        <f aca="false">TRIM(IF(C365="E","A ","")&amp;IF(D365="E","B ","")&amp;IF(E365="E","C ","")&amp;IF(F365="E","D ",""))</f>
        <v/>
      </c>
      <c r="I365" s="18" t="str">
        <f aca="false">TRIM(IF(C365="N","A ","")&amp;IF(D365="N","B ","")&amp;IF(E365="N","C ","")&amp;IF(F365="N","D ",""))</f>
        <v>C</v>
      </c>
      <c r="J365" s="18" t="str">
        <f aca="false">IF(AND(COUNTIF(C365:F365,"D")=1,COUNTIF(C365:F365,"N")=1,OR($B$9=12,COUNTIF(C365:F365,"E")=1)),"Covered","Check")</f>
        <v>Covered</v>
      </c>
    </row>
    <row r="366" customFormat="false" ht="15" hidden="false" customHeight="false" outlineLevel="0" collapsed="false">
      <c r="A366" s="16" t="n">
        <f aca="false">A365+1</f>
        <v>46679</v>
      </c>
      <c r="B366" s="17" t="str">
        <f aca="false">TEXT(A366,"ddd")</f>
        <v>Tue</v>
      </c>
      <c r="C366" s="18" t="str">
        <f aca="false">IFERROR(MID(INDEX(Patterns!$F$5:$F$31,MATCH($B$5&amp;"|A",Patterns!$A$5:$A$31,0)),MOD($A366-$B$6,INDEX(Patterns!$D$5:$D$31,MATCH($B$5&amp;"|A",Patterns!$A$5:$A$31,0)))+1,1),"-")</f>
        <v>D</v>
      </c>
      <c r="D366" s="18" t="str">
        <f aca="false">IFERROR(MID(INDEX(Patterns!$F$5:$F$31,MATCH($B$5&amp;"|B",Patterns!$A$5:$A$31,0)),MOD($A366-$B$6,INDEX(Patterns!$D$5:$D$31,MATCH($B$5&amp;"|B",Patterns!$A$5:$A$31,0)))+1,1),"-")</f>
        <v>-</v>
      </c>
      <c r="E366" s="18" t="str">
        <f aca="false">IFERROR(MID(INDEX(Patterns!$F$5:$F$31,MATCH($B$5&amp;"|C",Patterns!$A$5:$A$31,0)),MOD($A366-$B$6,INDEX(Patterns!$D$5:$D$31,MATCH($B$5&amp;"|C",Patterns!$A$5:$A$31,0)))+1,1),"-")</f>
        <v>N</v>
      </c>
      <c r="F366" s="18" t="str">
        <f aca="false">IFERROR(MID(INDEX(Patterns!$F$5:$F$31,MATCH($B$5&amp;"|D",Patterns!$A$5:$A$31,0)),MOD($A366-$B$6,INDEX(Patterns!$D$5:$D$31,MATCH($B$5&amp;"|D",Patterns!$A$5:$A$31,0)))+1,1),"-")</f>
        <v>-</v>
      </c>
      <c r="G366" s="18" t="str">
        <f aca="false">TRIM(IF(C366="D","A ","")&amp;IF(D366="D","B ","")&amp;IF(E366="D","C ","")&amp;IF(F366="D","D ",""))</f>
        <v>A</v>
      </c>
      <c r="H366" s="18" t="str">
        <f aca="false">TRIM(IF(C366="E","A ","")&amp;IF(D366="E","B ","")&amp;IF(E366="E","C ","")&amp;IF(F366="E","D ",""))</f>
        <v/>
      </c>
      <c r="I366" s="18" t="str">
        <f aca="false">TRIM(IF(C366="N","A ","")&amp;IF(D366="N","B ","")&amp;IF(E366="N","C ","")&amp;IF(F366="N","D ",""))</f>
        <v>C</v>
      </c>
      <c r="J366" s="18" t="str">
        <f aca="false">IF(AND(COUNTIF(C366:F366,"D")=1,COUNTIF(C366:F366,"N")=1,OR($B$9=12,COUNTIF(C366:F366,"E")=1)),"Covered","Check")</f>
        <v>Covered</v>
      </c>
    </row>
    <row r="367" customFormat="false" ht="15" hidden="false" customHeight="false" outlineLevel="0" collapsed="false">
      <c r="A367" s="16" t="n">
        <f aca="false">A366+1</f>
        <v>46680</v>
      </c>
      <c r="B367" s="17" t="str">
        <f aca="false">TEXT(A367,"ddd")</f>
        <v>Wed</v>
      </c>
      <c r="C367" s="18" t="str">
        <f aca="false">IFERROR(MID(INDEX(Patterns!$F$5:$F$31,MATCH($B$5&amp;"|A",Patterns!$A$5:$A$31,0)),MOD($A367-$B$6,INDEX(Patterns!$D$5:$D$31,MATCH($B$5&amp;"|A",Patterns!$A$5:$A$31,0)))+1,1),"-")</f>
        <v>-</v>
      </c>
      <c r="D367" s="18" t="str">
        <f aca="false">IFERROR(MID(INDEX(Patterns!$F$5:$F$31,MATCH($B$5&amp;"|B",Patterns!$A$5:$A$31,0)),MOD($A367-$B$6,INDEX(Patterns!$D$5:$D$31,MATCH($B$5&amp;"|B",Patterns!$A$5:$A$31,0)))+1,1),"-")</f>
        <v>D</v>
      </c>
      <c r="E367" s="18" t="str">
        <f aca="false">IFERROR(MID(INDEX(Patterns!$F$5:$F$31,MATCH($B$5&amp;"|C",Patterns!$A$5:$A$31,0)),MOD($A367-$B$6,INDEX(Patterns!$D$5:$D$31,MATCH($B$5&amp;"|C",Patterns!$A$5:$A$31,0)))+1,1),"-")</f>
        <v>-</v>
      </c>
      <c r="F367" s="18" t="str">
        <f aca="false">IFERROR(MID(INDEX(Patterns!$F$5:$F$31,MATCH($B$5&amp;"|D",Patterns!$A$5:$A$31,0)),MOD($A367-$B$6,INDEX(Patterns!$D$5:$D$31,MATCH($B$5&amp;"|D",Patterns!$A$5:$A$31,0)))+1,1),"-")</f>
        <v>N</v>
      </c>
      <c r="G367" s="18" t="str">
        <f aca="false">TRIM(IF(C367="D","A ","")&amp;IF(D367="D","B ","")&amp;IF(E367="D","C ","")&amp;IF(F367="D","D ",""))</f>
        <v>B</v>
      </c>
      <c r="H367" s="18" t="str">
        <f aca="false">TRIM(IF(C367="E","A ","")&amp;IF(D367="E","B ","")&amp;IF(E367="E","C ","")&amp;IF(F367="E","D ",""))</f>
        <v/>
      </c>
      <c r="I367" s="18" t="str">
        <f aca="false">TRIM(IF(C367="N","A ","")&amp;IF(D367="N","B ","")&amp;IF(E367="N","C ","")&amp;IF(F367="N","D ",""))</f>
        <v>D</v>
      </c>
      <c r="J367" s="18" t="str">
        <f aca="false">IF(AND(COUNTIF(C367:F367,"D")=1,COUNTIF(C367:F367,"N")=1,OR($B$9=12,COUNTIF(C367:F367,"E")=1)),"Covered","Check")</f>
        <v>Covered</v>
      </c>
    </row>
    <row r="368" customFormat="false" ht="15" hidden="false" customHeight="false" outlineLevel="0" collapsed="false">
      <c r="A368" s="16" t="n">
        <f aca="false">A367+1</f>
        <v>46681</v>
      </c>
      <c r="B368" s="17" t="str">
        <f aca="false">TEXT(A368,"ddd")</f>
        <v>Thu</v>
      </c>
      <c r="C368" s="18" t="str">
        <f aca="false">IFERROR(MID(INDEX(Patterns!$F$5:$F$31,MATCH($B$5&amp;"|A",Patterns!$A$5:$A$31,0)),MOD($A368-$B$6,INDEX(Patterns!$D$5:$D$31,MATCH($B$5&amp;"|A",Patterns!$A$5:$A$31,0)))+1,1),"-")</f>
        <v>-</v>
      </c>
      <c r="D368" s="18" t="str">
        <f aca="false">IFERROR(MID(INDEX(Patterns!$F$5:$F$31,MATCH($B$5&amp;"|B",Patterns!$A$5:$A$31,0)),MOD($A368-$B$6,INDEX(Patterns!$D$5:$D$31,MATCH($B$5&amp;"|B",Patterns!$A$5:$A$31,0)))+1,1),"-")</f>
        <v>D</v>
      </c>
      <c r="E368" s="18" t="str">
        <f aca="false">IFERROR(MID(INDEX(Patterns!$F$5:$F$31,MATCH($B$5&amp;"|C",Patterns!$A$5:$A$31,0)),MOD($A368-$B$6,INDEX(Patterns!$D$5:$D$31,MATCH($B$5&amp;"|C",Patterns!$A$5:$A$31,0)))+1,1),"-")</f>
        <v>-</v>
      </c>
      <c r="F368" s="18" t="str">
        <f aca="false">IFERROR(MID(INDEX(Patterns!$F$5:$F$31,MATCH($B$5&amp;"|D",Patterns!$A$5:$A$31,0)),MOD($A368-$B$6,INDEX(Patterns!$D$5:$D$31,MATCH($B$5&amp;"|D",Patterns!$A$5:$A$31,0)))+1,1),"-")</f>
        <v>N</v>
      </c>
      <c r="G368" s="18" t="str">
        <f aca="false">TRIM(IF(C368="D","A ","")&amp;IF(D368="D","B ","")&amp;IF(E368="D","C ","")&amp;IF(F368="D","D ",""))</f>
        <v>B</v>
      </c>
      <c r="H368" s="18" t="str">
        <f aca="false">TRIM(IF(C368="E","A ","")&amp;IF(D368="E","B ","")&amp;IF(E368="E","C ","")&amp;IF(F368="E","D ",""))</f>
        <v/>
      </c>
      <c r="I368" s="18" t="str">
        <f aca="false">TRIM(IF(C368="N","A ","")&amp;IF(D368="N","B ","")&amp;IF(E368="N","C ","")&amp;IF(F368="N","D ",""))</f>
        <v>D</v>
      </c>
      <c r="J368" s="18" t="str">
        <f aca="false">IF(AND(COUNTIF(C368:F368,"D")=1,COUNTIF(C368:F368,"N")=1,OR($B$9=12,COUNTIF(C368:F368,"E")=1)),"Covered","Check")</f>
        <v>Covered</v>
      </c>
    </row>
    <row r="369" customFormat="false" ht="15" hidden="false" customHeight="false" outlineLevel="0" collapsed="false">
      <c r="A369" s="16" t="n">
        <f aca="false">A368+1</f>
        <v>46682</v>
      </c>
      <c r="B369" s="17" t="str">
        <f aca="false">TEXT(A369,"ddd")</f>
        <v>Fri</v>
      </c>
      <c r="C369" s="18" t="str">
        <f aca="false">IFERROR(MID(INDEX(Patterns!$F$5:$F$31,MATCH($B$5&amp;"|A",Patterns!$A$5:$A$31,0)),MOD($A369-$B$6,INDEX(Patterns!$D$5:$D$31,MATCH($B$5&amp;"|A",Patterns!$A$5:$A$31,0)))+1,1),"-")</f>
        <v>D</v>
      </c>
      <c r="D369" s="18" t="str">
        <f aca="false">IFERROR(MID(INDEX(Patterns!$F$5:$F$31,MATCH($B$5&amp;"|B",Patterns!$A$5:$A$31,0)),MOD($A369-$B$6,INDEX(Patterns!$D$5:$D$31,MATCH($B$5&amp;"|B",Patterns!$A$5:$A$31,0)))+1,1),"-")</f>
        <v>-</v>
      </c>
      <c r="E369" s="18" t="str">
        <f aca="false">IFERROR(MID(INDEX(Patterns!$F$5:$F$31,MATCH($B$5&amp;"|C",Patterns!$A$5:$A$31,0)),MOD($A369-$B$6,INDEX(Patterns!$D$5:$D$31,MATCH($B$5&amp;"|C",Patterns!$A$5:$A$31,0)))+1,1),"-")</f>
        <v>N</v>
      </c>
      <c r="F369" s="18" t="str">
        <f aca="false">IFERROR(MID(INDEX(Patterns!$F$5:$F$31,MATCH($B$5&amp;"|D",Patterns!$A$5:$A$31,0)),MOD($A369-$B$6,INDEX(Patterns!$D$5:$D$31,MATCH($B$5&amp;"|D",Patterns!$A$5:$A$31,0)))+1,1),"-")</f>
        <v>-</v>
      </c>
      <c r="G369" s="18" t="str">
        <f aca="false">TRIM(IF(C369="D","A ","")&amp;IF(D369="D","B ","")&amp;IF(E369="D","C ","")&amp;IF(F369="D","D ",""))</f>
        <v>A</v>
      </c>
      <c r="H369" s="18" t="str">
        <f aca="false">TRIM(IF(C369="E","A ","")&amp;IF(D369="E","B ","")&amp;IF(E369="E","C ","")&amp;IF(F369="E","D ",""))</f>
        <v/>
      </c>
      <c r="I369" s="18" t="str">
        <f aca="false">TRIM(IF(C369="N","A ","")&amp;IF(D369="N","B ","")&amp;IF(E369="N","C ","")&amp;IF(F369="N","D ",""))</f>
        <v>C</v>
      </c>
      <c r="J369" s="18" t="str">
        <f aca="false">IF(AND(COUNTIF(C369:F369,"D")=1,COUNTIF(C369:F369,"N")=1,OR($B$9=12,COUNTIF(C369:F369,"E")=1)),"Covered","Check")</f>
        <v>Covered</v>
      </c>
    </row>
    <row r="370" customFormat="false" ht="15" hidden="false" customHeight="false" outlineLevel="0" collapsed="false">
      <c r="A370" s="16" t="n">
        <f aca="false">A369+1</f>
        <v>46683</v>
      </c>
      <c r="B370" s="17" t="str">
        <f aca="false">TEXT(A370,"ddd")</f>
        <v>Sat</v>
      </c>
      <c r="C370" s="18" t="str">
        <f aca="false">IFERROR(MID(INDEX(Patterns!$F$5:$F$31,MATCH($B$5&amp;"|A",Patterns!$A$5:$A$31,0)),MOD($A370-$B$6,INDEX(Patterns!$D$5:$D$31,MATCH($B$5&amp;"|A",Patterns!$A$5:$A$31,0)))+1,1),"-")</f>
        <v>D</v>
      </c>
      <c r="D370" s="18" t="str">
        <f aca="false">IFERROR(MID(INDEX(Patterns!$F$5:$F$31,MATCH($B$5&amp;"|B",Patterns!$A$5:$A$31,0)),MOD($A370-$B$6,INDEX(Patterns!$D$5:$D$31,MATCH($B$5&amp;"|B",Patterns!$A$5:$A$31,0)))+1,1),"-")</f>
        <v>-</v>
      </c>
      <c r="E370" s="18" t="str">
        <f aca="false">IFERROR(MID(INDEX(Patterns!$F$5:$F$31,MATCH($B$5&amp;"|C",Patterns!$A$5:$A$31,0)),MOD($A370-$B$6,INDEX(Patterns!$D$5:$D$31,MATCH($B$5&amp;"|C",Patterns!$A$5:$A$31,0)))+1,1),"-")</f>
        <v>N</v>
      </c>
      <c r="F370" s="18" t="str">
        <f aca="false">IFERROR(MID(INDEX(Patterns!$F$5:$F$31,MATCH($B$5&amp;"|D",Patterns!$A$5:$A$31,0)),MOD($A370-$B$6,INDEX(Patterns!$D$5:$D$31,MATCH($B$5&amp;"|D",Patterns!$A$5:$A$31,0)))+1,1),"-")</f>
        <v>-</v>
      </c>
      <c r="G370" s="18" t="str">
        <f aca="false">TRIM(IF(C370="D","A ","")&amp;IF(D370="D","B ","")&amp;IF(E370="D","C ","")&amp;IF(F370="D","D ",""))</f>
        <v>A</v>
      </c>
      <c r="H370" s="18" t="str">
        <f aca="false">TRIM(IF(C370="E","A ","")&amp;IF(D370="E","B ","")&amp;IF(E370="E","C ","")&amp;IF(F370="E","D ",""))</f>
        <v/>
      </c>
      <c r="I370" s="18" t="str">
        <f aca="false">TRIM(IF(C370="N","A ","")&amp;IF(D370="N","B ","")&amp;IF(E370="N","C ","")&amp;IF(F370="N","D ",""))</f>
        <v>C</v>
      </c>
      <c r="J370" s="18" t="str">
        <f aca="false">IF(AND(COUNTIF(C370:F370,"D")=1,COUNTIF(C370:F370,"N")=1,OR($B$9=12,COUNTIF(C370:F370,"E")=1)),"Covered","Check")</f>
        <v>Covered</v>
      </c>
    </row>
    <row r="371" customFormat="false" ht="15" hidden="false" customHeight="false" outlineLevel="0" collapsed="false">
      <c r="A371" s="16" t="n">
        <f aca="false">A370+1</f>
        <v>46684</v>
      </c>
      <c r="B371" s="17" t="str">
        <f aca="false">TEXT(A371,"ddd")</f>
        <v>Sun</v>
      </c>
      <c r="C371" s="18" t="str">
        <f aca="false">IFERROR(MID(INDEX(Patterns!$F$5:$F$31,MATCH($B$5&amp;"|A",Patterns!$A$5:$A$31,0)),MOD($A371-$B$6,INDEX(Patterns!$D$5:$D$31,MATCH($B$5&amp;"|A",Patterns!$A$5:$A$31,0)))+1,1),"-")</f>
        <v>D</v>
      </c>
      <c r="D371" s="18" t="str">
        <f aca="false">IFERROR(MID(INDEX(Patterns!$F$5:$F$31,MATCH($B$5&amp;"|B",Patterns!$A$5:$A$31,0)),MOD($A371-$B$6,INDEX(Patterns!$D$5:$D$31,MATCH($B$5&amp;"|B",Patterns!$A$5:$A$31,0)))+1,1),"-")</f>
        <v>-</v>
      </c>
      <c r="E371" s="18" t="str">
        <f aca="false">IFERROR(MID(INDEX(Patterns!$F$5:$F$31,MATCH($B$5&amp;"|C",Patterns!$A$5:$A$31,0)),MOD($A371-$B$6,INDEX(Patterns!$D$5:$D$31,MATCH($B$5&amp;"|C",Patterns!$A$5:$A$31,0)))+1,1),"-")</f>
        <v>N</v>
      </c>
      <c r="F371" s="18" t="str">
        <f aca="false">IFERROR(MID(INDEX(Patterns!$F$5:$F$31,MATCH($B$5&amp;"|D",Patterns!$A$5:$A$31,0)),MOD($A371-$B$6,INDEX(Patterns!$D$5:$D$31,MATCH($B$5&amp;"|D",Patterns!$A$5:$A$31,0)))+1,1),"-")</f>
        <v>-</v>
      </c>
      <c r="G371" s="18" t="str">
        <f aca="false">TRIM(IF(C371="D","A ","")&amp;IF(D371="D","B ","")&amp;IF(E371="D","C ","")&amp;IF(F371="D","D ",""))</f>
        <v>A</v>
      </c>
      <c r="H371" s="18" t="str">
        <f aca="false">TRIM(IF(C371="E","A ","")&amp;IF(D371="E","B ","")&amp;IF(E371="E","C ","")&amp;IF(F371="E","D ",""))</f>
        <v/>
      </c>
      <c r="I371" s="18" t="str">
        <f aca="false">TRIM(IF(C371="N","A ","")&amp;IF(D371="N","B ","")&amp;IF(E371="N","C ","")&amp;IF(F371="N","D ",""))</f>
        <v>C</v>
      </c>
      <c r="J371" s="18" t="str">
        <f aca="false">IF(AND(COUNTIF(C371:F371,"D")=1,COUNTIF(C371:F371,"N")=1,OR($B$9=12,COUNTIF(C371:F371,"E")=1)),"Covered","Check")</f>
        <v>Covered</v>
      </c>
    </row>
    <row r="372" customFormat="false" ht="15" hidden="false" customHeight="false" outlineLevel="0" collapsed="false">
      <c r="A372" s="16" t="n">
        <f aca="false">A371+1</f>
        <v>46685</v>
      </c>
      <c r="B372" s="17" t="str">
        <f aca="false">TEXT(A372,"ddd")</f>
        <v>Mon</v>
      </c>
      <c r="C372" s="18" t="str">
        <f aca="false">IFERROR(MID(INDEX(Patterns!$F$5:$F$31,MATCH($B$5&amp;"|A",Patterns!$A$5:$A$31,0)),MOD($A372-$B$6,INDEX(Patterns!$D$5:$D$31,MATCH($B$5&amp;"|A",Patterns!$A$5:$A$31,0)))+1,1),"-")</f>
        <v>-</v>
      </c>
      <c r="D372" s="18" t="str">
        <f aca="false">IFERROR(MID(INDEX(Patterns!$F$5:$F$31,MATCH($B$5&amp;"|B",Patterns!$A$5:$A$31,0)),MOD($A372-$B$6,INDEX(Patterns!$D$5:$D$31,MATCH($B$5&amp;"|B",Patterns!$A$5:$A$31,0)))+1,1),"-")</f>
        <v>D</v>
      </c>
      <c r="E372" s="18" t="str">
        <f aca="false">IFERROR(MID(INDEX(Patterns!$F$5:$F$31,MATCH($B$5&amp;"|C",Patterns!$A$5:$A$31,0)),MOD($A372-$B$6,INDEX(Patterns!$D$5:$D$31,MATCH($B$5&amp;"|C",Patterns!$A$5:$A$31,0)))+1,1),"-")</f>
        <v>-</v>
      </c>
      <c r="F372" s="18" t="str">
        <f aca="false">IFERROR(MID(INDEX(Patterns!$F$5:$F$31,MATCH($B$5&amp;"|D",Patterns!$A$5:$A$31,0)),MOD($A372-$B$6,INDEX(Patterns!$D$5:$D$31,MATCH($B$5&amp;"|D",Patterns!$A$5:$A$31,0)))+1,1),"-")</f>
        <v>N</v>
      </c>
      <c r="G372" s="18" t="str">
        <f aca="false">TRIM(IF(C372="D","A ","")&amp;IF(D372="D","B ","")&amp;IF(E372="D","C ","")&amp;IF(F372="D","D ",""))</f>
        <v>B</v>
      </c>
      <c r="H372" s="18" t="str">
        <f aca="false">TRIM(IF(C372="E","A ","")&amp;IF(D372="E","B ","")&amp;IF(E372="E","C ","")&amp;IF(F372="E","D ",""))</f>
        <v/>
      </c>
      <c r="I372" s="18" t="str">
        <f aca="false">TRIM(IF(C372="N","A ","")&amp;IF(D372="N","B ","")&amp;IF(E372="N","C ","")&amp;IF(F372="N","D ",""))</f>
        <v>D</v>
      </c>
      <c r="J372" s="18" t="str">
        <f aca="false">IF(AND(COUNTIF(C372:F372,"D")=1,COUNTIF(C372:F372,"N")=1,OR($B$9=12,COUNTIF(C372:F372,"E")=1)),"Covered","Check")</f>
        <v>Covered</v>
      </c>
    </row>
    <row r="373" customFormat="false" ht="15" hidden="false" customHeight="false" outlineLevel="0" collapsed="false">
      <c r="A373" s="16" t="n">
        <f aca="false">A372+1</f>
        <v>46686</v>
      </c>
      <c r="B373" s="17" t="str">
        <f aca="false">TEXT(A373,"ddd")</f>
        <v>Tue</v>
      </c>
      <c r="C373" s="18" t="str">
        <f aca="false">IFERROR(MID(INDEX(Patterns!$F$5:$F$31,MATCH($B$5&amp;"|A",Patterns!$A$5:$A$31,0)),MOD($A373-$B$6,INDEX(Patterns!$D$5:$D$31,MATCH($B$5&amp;"|A",Patterns!$A$5:$A$31,0)))+1,1),"-")</f>
        <v>-</v>
      </c>
      <c r="D373" s="18" t="str">
        <f aca="false">IFERROR(MID(INDEX(Patterns!$F$5:$F$31,MATCH($B$5&amp;"|B",Patterns!$A$5:$A$31,0)),MOD($A373-$B$6,INDEX(Patterns!$D$5:$D$31,MATCH($B$5&amp;"|B",Patterns!$A$5:$A$31,0)))+1,1),"-")</f>
        <v>D</v>
      </c>
      <c r="E373" s="18" t="str">
        <f aca="false">IFERROR(MID(INDEX(Patterns!$F$5:$F$31,MATCH($B$5&amp;"|C",Patterns!$A$5:$A$31,0)),MOD($A373-$B$6,INDEX(Patterns!$D$5:$D$31,MATCH($B$5&amp;"|C",Patterns!$A$5:$A$31,0)))+1,1),"-")</f>
        <v>-</v>
      </c>
      <c r="F373" s="18" t="str">
        <f aca="false">IFERROR(MID(INDEX(Patterns!$F$5:$F$31,MATCH($B$5&amp;"|D",Patterns!$A$5:$A$31,0)),MOD($A373-$B$6,INDEX(Patterns!$D$5:$D$31,MATCH($B$5&amp;"|D",Patterns!$A$5:$A$31,0)))+1,1),"-")</f>
        <v>N</v>
      </c>
      <c r="G373" s="18" t="str">
        <f aca="false">TRIM(IF(C373="D","A ","")&amp;IF(D373="D","B ","")&amp;IF(E373="D","C ","")&amp;IF(F373="D","D ",""))</f>
        <v>B</v>
      </c>
      <c r="H373" s="18" t="str">
        <f aca="false">TRIM(IF(C373="E","A ","")&amp;IF(D373="E","B ","")&amp;IF(E373="E","C ","")&amp;IF(F373="E","D ",""))</f>
        <v/>
      </c>
      <c r="I373" s="18" t="str">
        <f aca="false">TRIM(IF(C373="N","A ","")&amp;IF(D373="N","B ","")&amp;IF(E373="N","C ","")&amp;IF(F373="N","D ",""))</f>
        <v>D</v>
      </c>
      <c r="J373" s="18" t="str">
        <f aca="false">IF(AND(COUNTIF(C373:F373,"D")=1,COUNTIF(C373:F373,"N")=1,OR($B$9=12,COUNTIF(C373:F373,"E")=1)),"Covered","Check")</f>
        <v>Covered</v>
      </c>
    </row>
    <row r="374" customFormat="false" ht="15" hidden="false" customHeight="false" outlineLevel="0" collapsed="false">
      <c r="A374" s="16" t="n">
        <f aca="false">A373+1</f>
        <v>46687</v>
      </c>
      <c r="B374" s="17" t="str">
        <f aca="false">TEXT(A374,"ddd")</f>
        <v>Wed</v>
      </c>
      <c r="C374" s="18" t="str">
        <f aca="false">IFERROR(MID(INDEX(Patterns!$F$5:$F$31,MATCH($B$5&amp;"|A",Patterns!$A$5:$A$31,0)),MOD($A374-$B$6,INDEX(Patterns!$D$5:$D$31,MATCH($B$5&amp;"|A",Patterns!$A$5:$A$31,0)))+1,1),"-")</f>
        <v>D</v>
      </c>
      <c r="D374" s="18" t="str">
        <f aca="false">IFERROR(MID(INDEX(Patterns!$F$5:$F$31,MATCH($B$5&amp;"|B",Patterns!$A$5:$A$31,0)),MOD($A374-$B$6,INDEX(Patterns!$D$5:$D$31,MATCH($B$5&amp;"|B",Patterns!$A$5:$A$31,0)))+1,1),"-")</f>
        <v>-</v>
      </c>
      <c r="E374" s="18" t="str">
        <f aca="false">IFERROR(MID(INDEX(Patterns!$F$5:$F$31,MATCH($B$5&amp;"|C",Patterns!$A$5:$A$31,0)),MOD($A374-$B$6,INDEX(Patterns!$D$5:$D$31,MATCH($B$5&amp;"|C",Patterns!$A$5:$A$31,0)))+1,1),"-")</f>
        <v>N</v>
      </c>
      <c r="F374" s="18" t="str">
        <f aca="false">IFERROR(MID(INDEX(Patterns!$F$5:$F$31,MATCH($B$5&amp;"|D",Patterns!$A$5:$A$31,0)),MOD($A374-$B$6,INDEX(Patterns!$D$5:$D$31,MATCH($B$5&amp;"|D",Patterns!$A$5:$A$31,0)))+1,1),"-")</f>
        <v>-</v>
      </c>
      <c r="G374" s="18" t="str">
        <f aca="false">TRIM(IF(C374="D","A ","")&amp;IF(D374="D","B ","")&amp;IF(E374="D","C ","")&amp;IF(F374="D","D ",""))</f>
        <v>A</v>
      </c>
      <c r="H374" s="18" t="str">
        <f aca="false">TRIM(IF(C374="E","A ","")&amp;IF(D374="E","B ","")&amp;IF(E374="E","C ","")&amp;IF(F374="E","D ",""))</f>
        <v/>
      </c>
      <c r="I374" s="18" t="str">
        <f aca="false">TRIM(IF(C374="N","A ","")&amp;IF(D374="N","B ","")&amp;IF(E374="N","C ","")&amp;IF(F374="N","D ",""))</f>
        <v>C</v>
      </c>
      <c r="J374" s="18" t="str">
        <f aca="false">IF(AND(COUNTIF(C374:F374,"D")=1,COUNTIF(C374:F374,"N")=1,OR($B$9=12,COUNTIF(C374:F374,"E")=1)),"Covered","Check")</f>
        <v>Covered</v>
      </c>
    </row>
    <row r="375" customFormat="false" ht="15" hidden="false" customHeight="false" outlineLevel="0" collapsed="false">
      <c r="A375" s="16" t="n">
        <f aca="false">A374+1</f>
        <v>46688</v>
      </c>
      <c r="B375" s="17" t="str">
        <f aca="false">TEXT(A375,"ddd")</f>
        <v>Thu</v>
      </c>
      <c r="C375" s="18" t="str">
        <f aca="false">IFERROR(MID(INDEX(Patterns!$F$5:$F$31,MATCH($B$5&amp;"|A",Patterns!$A$5:$A$31,0)),MOD($A375-$B$6,INDEX(Patterns!$D$5:$D$31,MATCH($B$5&amp;"|A",Patterns!$A$5:$A$31,0)))+1,1),"-")</f>
        <v>D</v>
      </c>
      <c r="D375" s="18" t="str">
        <f aca="false">IFERROR(MID(INDEX(Patterns!$F$5:$F$31,MATCH($B$5&amp;"|B",Patterns!$A$5:$A$31,0)),MOD($A375-$B$6,INDEX(Patterns!$D$5:$D$31,MATCH($B$5&amp;"|B",Patterns!$A$5:$A$31,0)))+1,1),"-")</f>
        <v>-</v>
      </c>
      <c r="E375" s="18" t="str">
        <f aca="false">IFERROR(MID(INDEX(Patterns!$F$5:$F$31,MATCH($B$5&amp;"|C",Patterns!$A$5:$A$31,0)),MOD($A375-$B$6,INDEX(Patterns!$D$5:$D$31,MATCH($B$5&amp;"|C",Patterns!$A$5:$A$31,0)))+1,1),"-")</f>
        <v>N</v>
      </c>
      <c r="F375" s="18" t="str">
        <f aca="false">IFERROR(MID(INDEX(Patterns!$F$5:$F$31,MATCH($B$5&amp;"|D",Patterns!$A$5:$A$31,0)),MOD($A375-$B$6,INDEX(Patterns!$D$5:$D$31,MATCH($B$5&amp;"|D",Patterns!$A$5:$A$31,0)))+1,1),"-")</f>
        <v>-</v>
      </c>
      <c r="G375" s="18" t="str">
        <f aca="false">TRIM(IF(C375="D","A ","")&amp;IF(D375="D","B ","")&amp;IF(E375="D","C ","")&amp;IF(F375="D","D ",""))</f>
        <v>A</v>
      </c>
      <c r="H375" s="18" t="str">
        <f aca="false">TRIM(IF(C375="E","A ","")&amp;IF(D375="E","B ","")&amp;IF(E375="E","C ","")&amp;IF(F375="E","D ",""))</f>
        <v/>
      </c>
      <c r="I375" s="18" t="str">
        <f aca="false">TRIM(IF(C375="N","A ","")&amp;IF(D375="N","B ","")&amp;IF(E375="N","C ","")&amp;IF(F375="N","D ",""))</f>
        <v>C</v>
      </c>
      <c r="J375" s="18" t="str">
        <f aca="false">IF(AND(COUNTIF(C375:F375,"D")=1,COUNTIF(C375:F375,"N")=1,OR($B$9=12,COUNTIF(C375:F375,"E")=1)),"Covered","Check")</f>
        <v>Covered</v>
      </c>
    </row>
    <row r="376" customFormat="false" ht="15" hidden="false" customHeight="false" outlineLevel="0" collapsed="false">
      <c r="A376" s="16" t="n">
        <f aca="false">A375+1</f>
        <v>46689</v>
      </c>
      <c r="B376" s="17" t="str">
        <f aca="false">TEXT(A376,"ddd")</f>
        <v>Fri</v>
      </c>
      <c r="C376" s="18" t="str">
        <f aca="false">IFERROR(MID(INDEX(Patterns!$F$5:$F$31,MATCH($B$5&amp;"|A",Patterns!$A$5:$A$31,0)),MOD($A376-$B$6,INDEX(Patterns!$D$5:$D$31,MATCH($B$5&amp;"|A",Patterns!$A$5:$A$31,0)))+1,1),"-")</f>
        <v>-</v>
      </c>
      <c r="D376" s="18" t="str">
        <f aca="false">IFERROR(MID(INDEX(Patterns!$F$5:$F$31,MATCH($B$5&amp;"|B",Patterns!$A$5:$A$31,0)),MOD($A376-$B$6,INDEX(Patterns!$D$5:$D$31,MATCH($B$5&amp;"|B",Patterns!$A$5:$A$31,0)))+1,1),"-")</f>
        <v>D</v>
      </c>
      <c r="E376" s="18" t="str">
        <f aca="false">IFERROR(MID(INDEX(Patterns!$F$5:$F$31,MATCH($B$5&amp;"|C",Patterns!$A$5:$A$31,0)),MOD($A376-$B$6,INDEX(Patterns!$D$5:$D$31,MATCH($B$5&amp;"|C",Patterns!$A$5:$A$31,0)))+1,1),"-")</f>
        <v>-</v>
      </c>
      <c r="F376" s="18" t="str">
        <f aca="false">IFERROR(MID(INDEX(Patterns!$F$5:$F$31,MATCH($B$5&amp;"|D",Patterns!$A$5:$A$31,0)),MOD($A376-$B$6,INDEX(Patterns!$D$5:$D$31,MATCH($B$5&amp;"|D",Patterns!$A$5:$A$31,0)))+1,1),"-")</f>
        <v>N</v>
      </c>
      <c r="G376" s="18" t="str">
        <f aca="false">TRIM(IF(C376="D","A ","")&amp;IF(D376="D","B ","")&amp;IF(E376="D","C ","")&amp;IF(F376="D","D ",""))</f>
        <v>B</v>
      </c>
      <c r="H376" s="18" t="str">
        <f aca="false">TRIM(IF(C376="E","A ","")&amp;IF(D376="E","B ","")&amp;IF(E376="E","C ","")&amp;IF(F376="E","D ",""))</f>
        <v/>
      </c>
      <c r="I376" s="18" t="str">
        <f aca="false">TRIM(IF(C376="N","A ","")&amp;IF(D376="N","B ","")&amp;IF(E376="N","C ","")&amp;IF(F376="N","D ",""))</f>
        <v>D</v>
      </c>
      <c r="J376" s="18" t="str">
        <f aca="false">IF(AND(COUNTIF(C376:F376,"D")=1,COUNTIF(C376:F376,"N")=1,OR($B$9=12,COUNTIF(C376:F376,"E")=1)),"Covered","Check")</f>
        <v>Covered</v>
      </c>
    </row>
    <row r="377" customFormat="false" ht="15" hidden="false" customHeight="false" outlineLevel="0" collapsed="false">
      <c r="A377" s="16" t="n">
        <f aca="false">A376+1</f>
        <v>46690</v>
      </c>
      <c r="B377" s="17" t="str">
        <f aca="false">TEXT(A377,"ddd")</f>
        <v>Sat</v>
      </c>
      <c r="C377" s="18" t="str">
        <f aca="false">IFERROR(MID(INDEX(Patterns!$F$5:$F$31,MATCH($B$5&amp;"|A",Patterns!$A$5:$A$31,0)),MOD($A377-$B$6,INDEX(Patterns!$D$5:$D$31,MATCH($B$5&amp;"|A",Patterns!$A$5:$A$31,0)))+1,1),"-")</f>
        <v>-</v>
      </c>
      <c r="D377" s="18" t="str">
        <f aca="false">IFERROR(MID(INDEX(Patterns!$F$5:$F$31,MATCH($B$5&amp;"|B",Patterns!$A$5:$A$31,0)),MOD($A377-$B$6,INDEX(Patterns!$D$5:$D$31,MATCH($B$5&amp;"|B",Patterns!$A$5:$A$31,0)))+1,1),"-")</f>
        <v>D</v>
      </c>
      <c r="E377" s="18" t="str">
        <f aca="false">IFERROR(MID(INDEX(Patterns!$F$5:$F$31,MATCH($B$5&amp;"|C",Patterns!$A$5:$A$31,0)),MOD($A377-$B$6,INDEX(Patterns!$D$5:$D$31,MATCH($B$5&amp;"|C",Patterns!$A$5:$A$31,0)))+1,1),"-")</f>
        <v>-</v>
      </c>
      <c r="F377" s="18" t="str">
        <f aca="false">IFERROR(MID(INDEX(Patterns!$F$5:$F$31,MATCH($B$5&amp;"|D",Patterns!$A$5:$A$31,0)),MOD($A377-$B$6,INDEX(Patterns!$D$5:$D$31,MATCH($B$5&amp;"|D",Patterns!$A$5:$A$31,0)))+1,1),"-")</f>
        <v>N</v>
      </c>
      <c r="G377" s="18" t="str">
        <f aca="false">TRIM(IF(C377="D","A ","")&amp;IF(D377="D","B ","")&amp;IF(E377="D","C ","")&amp;IF(F377="D","D ",""))</f>
        <v>B</v>
      </c>
      <c r="H377" s="18" t="str">
        <f aca="false">TRIM(IF(C377="E","A ","")&amp;IF(D377="E","B ","")&amp;IF(E377="E","C ","")&amp;IF(F377="E","D ",""))</f>
        <v/>
      </c>
      <c r="I377" s="18" t="str">
        <f aca="false">TRIM(IF(C377="N","A ","")&amp;IF(D377="N","B ","")&amp;IF(E377="N","C ","")&amp;IF(F377="N","D ",""))</f>
        <v>D</v>
      </c>
      <c r="J377" s="18" t="str">
        <f aca="false">IF(AND(COUNTIF(C377:F377,"D")=1,COUNTIF(C377:F377,"N")=1,OR($B$9=12,COUNTIF(C377:F377,"E")=1)),"Covered","Check")</f>
        <v>Covered</v>
      </c>
    </row>
    <row r="378" customFormat="false" ht="15" hidden="false" customHeight="false" outlineLevel="0" collapsed="false">
      <c r="A378" s="16" t="n">
        <f aca="false">A377+1</f>
        <v>46691</v>
      </c>
      <c r="B378" s="17" t="str">
        <f aca="false">TEXT(A378,"ddd")</f>
        <v>Sun</v>
      </c>
      <c r="C378" s="18" t="str">
        <f aca="false">IFERROR(MID(INDEX(Patterns!$F$5:$F$31,MATCH($B$5&amp;"|A",Patterns!$A$5:$A$31,0)),MOD($A378-$B$6,INDEX(Patterns!$D$5:$D$31,MATCH($B$5&amp;"|A",Patterns!$A$5:$A$31,0)))+1,1),"-")</f>
        <v>-</v>
      </c>
      <c r="D378" s="18" t="str">
        <f aca="false">IFERROR(MID(INDEX(Patterns!$F$5:$F$31,MATCH($B$5&amp;"|B",Patterns!$A$5:$A$31,0)),MOD($A378-$B$6,INDEX(Patterns!$D$5:$D$31,MATCH($B$5&amp;"|B",Patterns!$A$5:$A$31,0)))+1,1),"-")</f>
        <v>D</v>
      </c>
      <c r="E378" s="18" t="str">
        <f aca="false">IFERROR(MID(INDEX(Patterns!$F$5:$F$31,MATCH($B$5&amp;"|C",Patterns!$A$5:$A$31,0)),MOD($A378-$B$6,INDEX(Patterns!$D$5:$D$31,MATCH($B$5&amp;"|C",Patterns!$A$5:$A$31,0)))+1,1),"-")</f>
        <v>-</v>
      </c>
      <c r="F378" s="18" t="str">
        <f aca="false">IFERROR(MID(INDEX(Patterns!$F$5:$F$31,MATCH($B$5&amp;"|D",Patterns!$A$5:$A$31,0)),MOD($A378-$B$6,INDEX(Patterns!$D$5:$D$31,MATCH($B$5&amp;"|D",Patterns!$A$5:$A$31,0)))+1,1),"-")</f>
        <v>N</v>
      </c>
      <c r="G378" s="18" t="str">
        <f aca="false">TRIM(IF(C378="D","A ","")&amp;IF(D378="D","B ","")&amp;IF(E378="D","C ","")&amp;IF(F378="D","D ",""))</f>
        <v>B</v>
      </c>
      <c r="H378" s="18" t="str">
        <f aca="false">TRIM(IF(C378="E","A ","")&amp;IF(D378="E","B ","")&amp;IF(E378="E","C ","")&amp;IF(F378="E","D ",""))</f>
        <v/>
      </c>
      <c r="I378" s="18" t="str">
        <f aca="false">TRIM(IF(C378="N","A ","")&amp;IF(D378="N","B ","")&amp;IF(E378="N","C ","")&amp;IF(F378="N","D ",""))</f>
        <v>D</v>
      </c>
      <c r="J378" s="18" t="str">
        <f aca="false">IF(AND(COUNTIF(C378:F378,"D")=1,COUNTIF(C378:F378,"N")=1,OR($B$9=12,COUNTIF(C378:F378,"E")=1)),"Covered","Check")</f>
        <v>Covered</v>
      </c>
    </row>
    <row r="379" customFormat="false" ht="15" hidden="false" customHeight="false" outlineLevel="0" collapsed="false">
      <c r="A379" s="16" t="n">
        <f aca="false">A378+1</f>
        <v>46692</v>
      </c>
      <c r="B379" s="17" t="str">
        <f aca="false">TEXT(A379,"ddd")</f>
        <v>Mon</v>
      </c>
      <c r="C379" s="18" t="str">
        <f aca="false">IFERROR(MID(INDEX(Patterns!$F$5:$F$31,MATCH($B$5&amp;"|A",Patterns!$A$5:$A$31,0)),MOD($A379-$B$6,INDEX(Patterns!$D$5:$D$31,MATCH($B$5&amp;"|A",Patterns!$A$5:$A$31,0)))+1,1),"-")</f>
        <v>D</v>
      </c>
      <c r="D379" s="18" t="str">
        <f aca="false">IFERROR(MID(INDEX(Patterns!$F$5:$F$31,MATCH($B$5&amp;"|B",Patterns!$A$5:$A$31,0)),MOD($A379-$B$6,INDEX(Patterns!$D$5:$D$31,MATCH($B$5&amp;"|B",Patterns!$A$5:$A$31,0)))+1,1),"-")</f>
        <v>-</v>
      </c>
      <c r="E379" s="18" t="str">
        <f aca="false">IFERROR(MID(INDEX(Patterns!$F$5:$F$31,MATCH($B$5&amp;"|C",Patterns!$A$5:$A$31,0)),MOD($A379-$B$6,INDEX(Patterns!$D$5:$D$31,MATCH($B$5&amp;"|C",Patterns!$A$5:$A$31,0)))+1,1),"-")</f>
        <v>N</v>
      </c>
      <c r="F379" s="18" t="str">
        <f aca="false">IFERROR(MID(INDEX(Patterns!$F$5:$F$31,MATCH($B$5&amp;"|D",Patterns!$A$5:$A$31,0)),MOD($A379-$B$6,INDEX(Patterns!$D$5:$D$31,MATCH($B$5&amp;"|D",Patterns!$A$5:$A$31,0)))+1,1),"-")</f>
        <v>-</v>
      </c>
      <c r="G379" s="18" t="str">
        <f aca="false">TRIM(IF(C379="D","A ","")&amp;IF(D379="D","B ","")&amp;IF(E379="D","C ","")&amp;IF(F379="D","D ",""))</f>
        <v>A</v>
      </c>
      <c r="H379" s="18" t="str">
        <f aca="false">TRIM(IF(C379="E","A ","")&amp;IF(D379="E","B ","")&amp;IF(E379="E","C ","")&amp;IF(F379="E","D ",""))</f>
        <v/>
      </c>
      <c r="I379" s="18" t="str">
        <f aca="false">TRIM(IF(C379="N","A ","")&amp;IF(D379="N","B ","")&amp;IF(E379="N","C ","")&amp;IF(F379="N","D ",""))</f>
        <v>C</v>
      </c>
      <c r="J379" s="18" t="str">
        <f aca="false">IF(AND(COUNTIF(C379:F379,"D")=1,COUNTIF(C379:F379,"N")=1,OR($B$9=12,COUNTIF(C379:F379,"E")=1)),"Covered","Check")</f>
        <v>Covered</v>
      </c>
    </row>
    <row r="380" customFormat="false" ht="15" hidden="false" customHeight="false" outlineLevel="0" collapsed="false">
      <c r="A380" s="16" t="n">
        <f aca="false">A379+1</f>
        <v>46693</v>
      </c>
      <c r="B380" s="17" t="str">
        <f aca="false">TEXT(A380,"ddd")</f>
        <v>Tue</v>
      </c>
      <c r="C380" s="18" t="str">
        <f aca="false">IFERROR(MID(INDEX(Patterns!$F$5:$F$31,MATCH($B$5&amp;"|A",Patterns!$A$5:$A$31,0)),MOD($A380-$B$6,INDEX(Patterns!$D$5:$D$31,MATCH($B$5&amp;"|A",Patterns!$A$5:$A$31,0)))+1,1),"-")</f>
        <v>D</v>
      </c>
      <c r="D380" s="18" t="str">
        <f aca="false">IFERROR(MID(INDEX(Patterns!$F$5:$F$31,MATCH($B$5&amp;"|B",Patterns!$A$5:$A$31,0)),MOD($A380-$B$6,INDEX(Patterns!$D$5:$D$31,MATCH($B$5&amp;"|B",Patterns!$A$5:$A$31,0)))+1,1),"-")</f>
        <v>-</v>
      </c>
      <c r="E380" s="18" t="str">
        <f aca="false">IFERROR(MID(INDEX(Patterns!$F$5:$F$31,MATCH($B$5&amp;"|C",Patterns!$A$5:$A$31,0)),MOD($A380-$B$6,INDEX(Patterns!$D$5:$D$31,MATCH($B$5&amp;"|C",Patterns!$A$5:$A$31,0)))+1,1),"-")</f>
        <v>N</v>
      </c>
      <c r="F380" s="18" t="str">
        <f aca="false">IFERROR(MID(INDEX(Patterns!$F$5:$F$31,MATCH($B$5&amp;"|D",Patterns!$A$5:$A$31,0)),MOD($A380-$B$6,INDEX(Patterns!$D$5:$D$31,MATCH($B$5&amp;"|D",Patterns!$A$5:$A$31,0)))+1,1),"-")</f>
        <v>-</v>
      </c>
      <c r="G380" s="18" t="str">
        <f aca="false">TRIM(IF(C380="D","A ","")&amp;IF(D380="D","B ","")&amp;IF(E380="D","C ","")&amp;IF(F380="D","D ",""))</f>
        <v>A</v>
      </c>
      <c r="H380" s="18" t="str">
        <f aca="false">TRIM(IF(C380="E","A ","")&amp;IF(D380="E","B ","")&amp;IF(E380="E","C ","")&amp;IF(F380="E","D ",""))</f>
        <v/>
      </c>
      <c r="I380" s="18" t="str">
        <f aca="false">TRIM(IF(C380="N","A ","")&amp;IF(D380="N","B ","")&amp;IF(E380="N","C ","")&amp;IF(F380="N","D ",""))</f>
        <v>C</v>
      </c>
      <c r="J380" s="18" t="str">
        <f aca="false">IF(AND(COUNTIF(C380:F380,"D")=1,COUNTIF(C380:F380,"N")=1,OR($B$9=12,COUNTIF(C380:F380,"E")=1)),"Covered","Check")</f>
        <v>Covered</v>
      </c>
    </row>
    <row r="381" customFormat="false" ht="15" hidden="false" customHeight="false" outlineLevel="0" collapsed="false">
      <c r="A381" s="16" t="n">
        <f aca="false">A380+1</f>
        <v>46694</v>
      </c>
      <c r="B381" s="17" t="str">
        <f aca="false">TEXT(A381,"ddd")</f>
        <v>Wed</v>
      </c>
      <c r="C381" s="18" t="str">
        <f aca="false">IFERROR(MID(INDEX(Patterns!$F$5:$F$31,MATCH($B$5&amp;"|A",Patterns!$A$5:$A$31,0)),MOD($A381-$B$6,INDEX(Patterns!$D$5:$D$31,MATCH($B$5&amp;"|A",Patterns!$A$5:$A$31,0)))+1,1),"-")</f>
        <v>-</v>
      </c>
      <c r="D381" s="18" t="str">
        <f aca="false">IFERROR(MID(INDEX(Patterns!$F$5:$F$31,MATCH($B$5&amp;"|B",Patterns!$A$5:$A$31,0)),MOD($A381-$B$6,INDEX(Patterns!$D$5:$D$31,MATCH($B$5&amp;"|B",Patterns!$A$5:$A$31,0)))+1,1),"-")</f>
        <v>D</v>
      </c>
      <c r="E381" s="18" t="str">
        <f aca="false">IFERROR(MID(INDEX(Patterns!$F$5:$F$31,MATCH($B$5&amp;"|C",Patterns!$A$5:$A$31,0)),MOD($A381-$B$6,INDEX(Patterns!$D$5:$D$31,MATCH($B$5&amp;"|C",Patterns!$A$5:$A$31,0)))+1,1),"-")</f>
        <v>-</v>
      </c>
      <c r="F381" s="18" t="str">
        <f aca="false">IFERROR(MID(INDEX(Patterns!$F$5:$F$31,MATCH($B$5&amp;"|D",Patterns!$A$5:$A$31,0)),MOD($A381-$B$6,INDEX(Patterns!$D$5:$D$31,MATCH($B$5&amp;"|D",Patterns!$A$5:$A$31,0)))+1,1),"-")</f>
        <v>N</v>
      </c>
      <c r="G381" s="18" t="str">
        <f aca="false">TRIM(IF(C381="D","A ","")&amp;IF(D381="D","B ","")&amp;IF(E381="D","C ","")&amp;IF(F381="D","D ",""))</f>
        <v>B</v>
      </c>
      <c r="H381" s="18" t="str">
        <f aca="false">TRIM(IF(C381="E","A ","")&amp;IF(D381="E","B ","")&amp;IF(E381="E","C ","")&amp;IF(F381="E","D ",""))</f>
        <v/>
      </c>
      <c r="I381" s="18" t="str">
        <f aca="false">TRIM(IF(C381="N","A ","")&amp;IF(D381="N","B ","")&amp;IF(E381="N","C ","")&amp;IF(F381="N","D ",""))</f>
        <v>D</v>
      </c>
      <c r="J381" s="18" t="str">
        <f aca="false">IF(AND(COUNTIF(C381:F381,"D")=1,COUNTIF(C381:F381,"N")=1,OR($B$9=12,COUNTIF(C381:F381,"E")=1)),"Covered","Check")</f>
        <v>Covered</v>
      </c>
    </row>
    <row r="382" customFormat="false" ht="15" hidden="false" customHeight="false" outlineLevel="0" collapsed="false">
      <c r="A382" s="16" t="n">
        <f aca="false">A381+1</f>
        <v>46695</v>
      </c>
      <c r="B382" s="17" t="str">
        <f aca="false">TEXT(A382,"ddd")</f>
        <v>Thu</v>
      </c>
      <c r="C382" s="18" t="str">
        <f aca="false">IFERROR(MID(INDEX(Patterns!$F$5:$F$31,MATCH($B$5&amp;"|A",Patterns!$A$5:$A$31,0)),MOD($A382-$B$6,INDEX(Patterns!$D$5:$D$31,MATCH($B$5&amp;"|A",Patterns!$A$5:$A$31,0)))+1,1),"-")</f>
        <v>-</v>
      </c>
      <c r="D382" s="18" t="str">
        <f aca="false">IFERROR(MID(INDEX(Patterns!$F$5:$F$31,MATCH($B$5&amp;"|B",Patterns!$A$5:$A$31,0)),MOD($A382-$B$6,INDEX(Patterns!$D$5:$D$31,MATCH($B$5&amp;"|B",Patterns!$A$5:$A$31,0)))+1,1),"-")</f>
        <v>D</v>
      </c>
      <c r="E382" s="18" t="str">
        <f aca="false">IFERROR(MID(INDEX(Patterns!$F$5:$F$31,MATCH($B$5&amp;"|C",Patterns!$A$5:$A$31,0)),MOD($A382-$B$6,INDEX(Patterns!$D$5:$D$31,MATCH($B$5&amp;"|C",Patterns!$A$5:$A$31,0)))+1,1),"-")</f>
        <v>-</v>
      </c>
      <c r="F382" s="18" t="str">
        <f aca="false">IFERROR(MID(INDEX(Patterns!$F$5:$F$31,MATCH($B$5&amp;"|D",Patterns!$A$5:$A$31,0)),MOD($A382-$B$6,INDEX(Patterns!$D$5:$D$31,MATCH($B$5&amp;"|D",Patterns!$A$5:$A$31,0)))+1,1),"-")</f>
        <v>N</v>
      </c>
      <c r="G382" s="18" t="str">
        <f aca="false">TRIM(IF(C382="D","A ","")&amp;IF(D382="D","B ","")&amp;IF(E382="D","C ","")&amp;IF(F382="D","D ",""))</f>
        <v>B</v>
      </c>
      <c r="H382" s="18" t="str">
        <f aca="false">TRIM(IF(C382="E","A ","")&amp;IF(D382="E","B ","")&amp;IF(E382="E","C ","")&amp;IF(F382="E","D ",""))</f>
        <v/>
      </c>
      <c r="I382" s="18" t="str">
        <f aca="false">TRIM(IF(C382="N","A ","")&amp;IF(D382="N","B ","")&amp;IF(E382="N","C ","")&amp;IF(F382="N","D ",""))</f>
        <v>D</v>
      </c>
      <c r="J382" s="18" t="str">
        <f aca="false">IF(AND(COUNTIF(C382:F382,"D")=1,COUNTIF(C382:F382,"N")=1,OR($B$9=12,COUNTIF(C382:F382,"E")=1)),"Covered","Check")</f>
        <v>Covered</v>
      </c>
    </row>
    <row r="383" customFormat="false" ht="15" hidden="false" customHeight="false" outlineLevel="0" collapsed="false">
      <c r="A383" s="16" t="n">
        <f aca="false">A382+1</f>
        <v>46696</v>
      </c>
      <c r="B383" s="17" t="str">
        <f aca="false">TEXT(A383,"ddd")</f>
        <v>Fri</v>
      </c>
      <c r="C383" s="18" t="str">
        <f aca="false">IFERROR(MID(INDEX(Patterns!$F$5:$F$31,MATCH($B$5&amp;"|A",Patterns!$A$5:$A$31,0)),MOD($A383-$B$6,INDEX(Patterns!$D$5:$D$31,MATCH($B$5&amp;"|A",Patterns!$A$5:$A$31,0)))+1,1),"-")</f>
        <v>D</v>
      </c>
      <c r="D383" s="18" t="str">
        <f aca="false">IFERROR(MID(INDEX(Patterns!$F$5:$F$31,MATCH($B$5&amp;"|B",Patterns!$A$5:$A$31,0)),MOD($A383-$B$6,INDEX(Patterns!$D$5:$D$31,MATCH($B$5&amp;"|B",Patterns!$A$5:$A$31,0)))+1,1),"-")</f>
        <v>-</v>
      </c>
      <c r="E383" s="18" t="str">
        <f aca="false">IFERROR(MID(INDEX(Patterns!$F$5:$F$31,MATCH($B$5&amp;"|C",Patterns!$A$5:$A$31,0)),MOD($A383-$B$6,INDEX(Patterns!$D$5:$D$31,MATCH($B$5&amp;"|C",Patterns!$A$5:$A$31,0)))+1,1),"-")</f>
        <v>N</v>
      </c>
      <c r="F383" s="18" t="str">
        <f aca="false">IFERROR(MID(INDEX(Patterns!$F$5:$F$31,MATCH($B$5&amp;"|D",Patterns!$A$5:$A$31,0)),MOD($A383-$B$6,INDEX(Patterns!$D$5:$D$31,MATCH($B$5&amp;"|D",Patterns!$A$5:$A$31,0)))+1,1),"-")</f>
        <v>-</v>
      </c>
      <c r="G383" s="18" t="str">
        <f aca="false">TRIM(IF(C383="D","A ","")&amp;IF(D383="D","B ","")&amp;IF(E383="D","C ","")&amp;IF(F383="D","D ",""))</f>
        <v>A</v>
      </c>
      <c r="H383" s="18" t="str">
        <f aca="false">TRIM(IF(C383="E","A ","")&amp;IF(D383="E","B ","")&amp;IF(E383="E","C ","")&amp;IF(F383="E","D ",""))</f>
        <v/>
      </c>
      <c r="I383" s="18" t="str">
        <f aca="false">TRIM(IF(C383="N","A ","")&amp;IF(D383="N","B ","")&amp;IF(E383="N","C ","")&amp;IF(F383="N","D ",""))</f>
        <v>C</v>
      </c>
      <c r="J383" s="18" t="str">
        <f aca="false">IF(AND(COUNTIF(C383:F383,"D")=1,COUNTIF(C383:F383,"N")=1,OR($B$9=12,COUNTIF(C383:F383,"E")=1)),"Covered","Check")</f>
        <v>Covered</v>
      </c>
    </row>
    <row r="384" customFormat="false" ht="15" hidden="false" customHeight="false" outlineLevel="0" collapsed="false">
      <c r="A384" s="16" t="n">
        <f aca="false">A383+1</f>
        <v>46697</v>
      </c>
      <c r="B384" s="17" t="str">
        <f aca="false">TEXT(A384,"ddd")</f>
        <v>Sat</v>
      </c>
      <c r="C384" s="18" t="str">
        <f aca="false">IFERROR(MID(INDEX(Patterns!$F$5:$F$31,MATCH($B$5&amp;"|A",Patterns!$A$5:$A$31,0)),MOD($A384-$B$6,INDEX(Patterns!$D$5:$D$31,MATCH($B$5&amp;"|A",Patterns!$A$5:$A$31,0)))+1,1),"-")</f>
        <v>D</v>
      </c>
      <c r="D384" s="18" t="str">
        <f aca="false">IFERROR(MID(INDEX(Patterns!$F$5:$F$31,MATCH($B$5&amp;"|B",Patterns!$A$5:$A$31,0)),MOD($A384-$B$6,INDEX(Patterns!$D$5:$D$31,MATCH($B$5&amp;"|B",Patterns!$A$5:$A$31,0)))+1,1),"-")</f>
        <v>-</v>
      </c>
      <c r="E384" s="18" t="str">
        <f aca="false">IFERROR(MID(INDEX(Patterns!$F$5:$F$31,MATCH($B$5&amp;"|C",Patterns!$A$5:$A$31,0)),MOD($A384-$B$6,INDEX(Patterns!$D$5:$D$31,MATCH($B$5&amp;"|C",Patterns!$A$5:$A$31,0)))+1,1),"-")</f>
        <v>N</v>
      </c>
      <c r="F384" s="18" t="str">
        <f aca="false">IFERROR(MID(INDEX(Patterns!$F$5:$F$31,MATCH($B$5&amp;"|D",Patterns!$A$5:$A$31,0)),MOD($A384-$B$6,INDEX(Patterns!$D$5:$D$31,MATCH($B$5&amp;"|D",Patterns!$A$5:$A$31,0)))+1,1),"-")</f>
        <v>-</v>
      </c>
      <c r="G384" s="18" t="str">
        <f aca="false">TRIM(IF(C384="D","A ","")&amp;IF(D384="D","B ","")&amp;IF(E384="D","C ","")&amp;IF(F384="D","D ",""))</f>
        <v>A</v>
      </c>
      <c r="H384" s="18" t="str">
        <f aca="false">TRIM(IF(C384="E","A ","")&amp;IF(D384="E","B ","")&amp;IF(E384="E","C ","")&amp;IF(F384="E","D ",""))</f>
        <v/>
      </c>
      <c r="I384" s="18" t="str">
        <f aca="false">TRIM(IF(C384="N","A ","")&amp;IF(D384="N","B ","")&amp;IF(E384="N","C ","")&amp;IF(F384="N","D ",""))</f>
        <v>C</v>
      </c>
      <c r="J384" s="18" t="str">
        <f aca="false">IF(AND(COUNTIF(C384:F384,"D")=1,COUNTIF(C384:F384,"N")=1,OR($B$9=12,COUNTIF(C384:F384,"E")=1)),"Covered","Check")</f>
        <v>Covered</v>
      </c>
    </row>
    <row r="385" customFormat="false" ht="15" hidden="false" customHeight="false" outlineLevel="0" collapsed="false">
      <c r="A385" s="16" t="n">
        <f aca="false">A384+1</f>
        <v>46698</v>
      </c>
      <c r="B385" s="17" t="str">
        <f aca="false">TEXT(A385,"ddd")</f>
        <v>Sun</v>
      </c>
      <c r="C385" s="18" t="str">
        <f aca="false">IFERROR(MID(INDEX(Patterns!$F$5:$F$31,MATCH($B$5&amp;"|A",Patterns!$A$5:$A$31,0)),MOD($A385-$B$6,INDEX(Patterns!$D$5:$D$31,MATCH($B$5&amp;"|A",Patterns!$A$5:$A$31,0)))+1,1),"-")</f>
        <v>D</v>
      </c>
      <c r="D385" s="18" t="str">
        <f aca="false">IFERROR(MID(INDEX(Patterns!$F$5:$F$31,MATCH($B$5&amp;"|B",Patterns!$A$5:$A$31,0)),MOD($A385-$B$6,INDEX(Patterns!$D$5:$D$31,MATCH($B$5&amp;"|B",Patterns!$A$5:$A$31,0)))+1,1),"-")</f>
        <v>-</v>
      </c>
      <c r="E385" s="18" t="str">
        <f aca="false">IFERROR(MID(INDEX(Patterns!$F$5:$F$31,MATCH($B$5&amp;"|C",Patterns!$A$5:$A$31,0)),MOD($A385-$B$6,INDEX(Patterns!$D$5:$D$31,MATCH($B$5&amp;"|C",Patterns!$A$5:$A$31,0)))+1,1),"-")</f>
        <v>N</v>
      </c>
      <c r="F385" s="18" t="str">
        <f aca="false">IFERROR(MID(INDEX(Patterns!$F$5:$F$31,MATCH($B$5&amp;"|D",Patterns!$A$5:$A$31,0)),MOD($A385-$B$6,INDEX(Patterns!$D$5:$D$31,MATCH($B$5&amp;"|D",Patterns!$A$5:$A$31,0)))+1,1),"-")</f>
        <v>-</v>
      </c>
      <c r="G385" s="18" t="str">
        <f aca="false">TRIM(IF(C385="D","A ","")&amp;IF(D385="D","B ","")&amp;IF(E385="D","C ","")&amp;IF(F385="D","D ",""))</f>
        <v>A</v>
      </c>
      <c r="H385" s="18" t="str">
        <f aca="false">TRIM(IF(C385="E","A ","")&amp;IF(D385="E","B ","")&amp;IF(E385="E","C ","")&amp;IF(F385="E","D ",""))</f>
        <v/>
      </c>
      <c r="I385" s="18" t="str">
        <f aca="false">TRIM(IF(C385="N","A ","")&amp;IF(D385="N","B ","")&amp;IF(E385="N","C ","")&amp;IF(F385="N","D ",""))</f>
        <v>C</v>
      </c>
      <c r="J385" s="18" t="str">
        <f aca="false">IF(AND(COUNTIF(C385:F385,"D")=1,COUNTIF(C385:F385,"N")=1,OR($B$9=12,COUNTIF(C385:F385,"E")=1)),"Covered","Check")</f>
        <v>Covered</v>
      </c>
    </row>
  </sheetData>
  <mergeCells count="5">
    <mergeCell ref="B4:F4"/>
    <mergeCell ref="B5:F5"/>
    <mergeCell ref="B6:C6"/>
    <mergeCell ref="B7:C7"/>
    <mergeCell ref="B8:C8"/>
  </mergeCells>
  <conditionalFormatting sqref="C15:F385">
    <cfRule type="expression" priority="2" aboveAverage="0" equalAverage="0" bottom="0" percent="0" rank="0" text="" dxfId="0">
      <formula>C15="D"</formula>
    </cfRule>
    <cfRule type="expression" priority="3" aboveAverage="0" equalAverage="0" bottom="0" percent="0" rank="0" text="" dxfId="1">
      <formula>C15="E"</formula>
    </cfRule>
    <cfRule type="expression" priority="4" aboveAverage="0" equalAverage="0" bottom="0" percent="0" rank="0" text="" dxfId="2">
      <formula>C15="N"</formula>
    </cfRule>
  </conditionalFormatting>
  <conditionalFormatting sqref="J15:J385">
    <cfRule type="expression" priority="5" aboveAverage="0" equalAverage="0" bottom="0" percent="0" rank="0" text="" dxfId="3">
      <formula>J15="Check"</formula>
    </cfRule>
  </conditionalFormatting>
  <dataValidations count="1">
    <dataValidation allowBlank="false" error="Choose a rotation from the list." errorStyle="stop" errorTitle="Rotation" operator="between" showDropDown="false" showErrorMessage="false" showInputMessage="false" sqref="B5" type="list">
      <formula1>Patterns!$H$5:$H$11</formula1>
      <formula2>0</formula2>
    </dataValidation>
  </dataValidations>
  <printOptions headings="false" gridLines="false" gridLinesSet="true" horizontalCentered="false" verticalCentered="false"/>
  <pageMargins left="0.5" right="0.5" top="0.6" bottom="0.7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&amp;CRotation calendar from GuardChek, guardchek.com, (888) 883-3409. General guidance, not legal advice.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5" min="2" style="0" width="9"/>
    <col collapsed="false" customWidth="true" hidden="false" outlineLevel="0" max="13" min="6" style="0" width="10"/>
  </cols>
  <sheetData>
    <row r="1" customFormat="false" ht="18.55" hidden="false" customHeight="false" outlineLevel="0" collapsed="false">
      <c r="A1" s="6" t="s">
        <v>44</v>
      </c>
    </row>
    <row r="2" customFormat="false" ht="39.75" hidden="false" customHeight="true" outlineLevel="0" collapsed="false">
      <c r="A2" s="19" t="s">
        <v>45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4" customFormat="false" ht="23.85" hidden="false" customHeight="true" outlineLevel="0" collapsed="false">
      <c r="A4" s="14" t="s">
        <v>46</v>
      </c>
      <c r="B4" s="14" t="s">
        <v>47</v>
      </c>
      <c r="C4" s="14"/>
      <c r="D4" s="14"/>
      <c r="E4" s="14"/>
      <c r="F4" s="14" t="s">
        <v>48</v>
      </c>
      <c r="G4" s="14"/>
      <c r="H4" s="14"/>
      <c r="I4" s="14"/>
      <c r="J4" s="14" t="s">
        <v>49</v>
      </c>
      <c r="K4" s="14"/>
      <c r="L4" s="14"/>
      <c r="M4" s="14"/>
    </row>
    <row r="5" customFormat="false" ht="15" hidden="false" customHeight="false" outlineLevel="0" collapsed="false">
      <c r="A5" s="14"/>
      <c r="B5" s="14" t="s">
        <v>36</v>
      </c>
      <c r="C5" s="14" t="s">
        <v>37</v>
      </c>
      <c r="D5" s="14" t="s">
        <v>38</v>
      </c>
      <c r="E5" s="14" t="s">
        <v>39</v>
      </c>
      <c r="F5" s="14" t="s">
        <v>36</v>
      </c>
      <c r="G5" s="14" t="s">
        <v>37</v>
      </c>
      <c r="H5" s="14" t="s">
        <v>38</v>
      </c>
      <c r="I5" s="14" t="s">
        <v>39</v>
      </c>
      <c r="J5" s="14" t="s">
        <v>36</v>
      </c>
      <c r="K5" s="14" t="s">
        <v>37</v>
      </c>
      <c r="L5" s="14" t="s">
        <v>38</v>
      </c>
      <c r="M5" s="14" t="s">
        <v>39</v>
      </c>
    </row>
    <row r="6" customFormat="false" ht="15" hidden="false" customHeight="false" outlineLevel="0" collapsed="false">
      <c r="A6" s="16" t="n">
        <f aca="false">Rotation!$B$6+MOD(Rotation!$B$8-Rotation!$B$6,7)</f>
        <v>46334</v>
      </c>
      <c r="B6" s="18" t="n">
        <f aca="false">COUNTIFS(Rotation!$A$15:$A$385,"&gt;="&amp;$A6,Rotation!$A$15:$A$385,"&lt;"&amp;($A6+7),Rotation!$C$15:$C$385,"&lt;&gt;-")*Rotation!$B$9</f>
        <v>36</v>
      </c>
      <c r="C6" s="18" t="n">
        <f aca="false">COUNTIFS(Rotation!$A$15:$A$385,"&gt;="&amp;$A6,Rotation!$A$15:$A$385,"&lt;"&amp;($A6+7),Rotation!$D$15:$D$385,"&lt;&gt;-")*Rotation!$B$9</f>
        <v>48</v>
      </c>
      <c r="D6" s="18" t="n">
        <f aca="false">COUNTIFS(Rotation!$A$15:$A$385,"&gt;="&amp;$A6,Rotation!$A$15:$A$385,"&lt;"&amp;($A6+7),Rotation!$E$15:$E$385,"&lt;&gt;-")*Rotation!$B$9</f>
        <v>36</v>
      </c>
      <c r="E6" s="18" t="n">
        <f aca="false">COUNTIFS(Rotation!$A$15:$A$385,"&gt;="&amp;$A6,Rotation!$A$15:$A$385,"&lt;"&amp;($A6+7),Rotation!$F$15:$F$385,"&lt;&gt;-")*Rotation!$B$9</f>
        <v>48</v>
      </c>
      <c r="F6" s="18" t="n">
        <f aca="false">MAX(0,B6-40)</f>
        <v>0</v>
      </c>
      <c r="G6" s="18" t="n">
        <f aca="false">MAX(0,C6-40)</f>
        <v>8</v>
      </c>
      <c r="H6" s="18" t="n">
        <f aca="false">MAX(0,D6-40)</f>
        <v>0</v>
      </c>
      <c r="I6" s="18" t="n">
        <f aca="false">MAX(0,E6-40)</f>
        <v>8</v>
      </c>
      <c r="J6" s="18" t="n">
        <f aca="false">MAX(0,B6-44)</f>
        <v>0</v>
      </c>
      <c r="K6" s="18" t="n">
        <f aca="false">MAX(0,C6-44)</f>
        <v>4</v>
      </c>
      <c r="L6" s="18" t="n">
        <f aca="false">MAX(0,D6-44)</f>
        <v>0</v>
      </c>
      <c r="M6" s="18" t="n">
        <f aca="false">MAX(0,E6-44)</f>
        <v>4</v>
      </c>
    </row>
    <row r="7" customFormat="false" ht="15" hidden="false" customHeight="false" outlineLevel="0" collapsed="false">
      <c r="A7" s="16" t="n">
        <f aca="false">A6+7</f>
        <v>46341</v>
      </c>
      <c r="B7" s="18" t="n">
        <f aca="false">COUNTIFS(Rotation!$A$15:$A$385,"&gt;="&amp;$A7,Rotation!$A$15:$A$385,"&lt;"&amp;($A7+7),Rotation!$C$15:$C$385,"&lt;&gt;-")*Rotation!$B$9</f>
        <v>48</v>
      </c>
      <c r="C7" s="18" t="n">
        <f aca="false">COUNTIFS(Rotation!$A$15:$A$385,"&gt;="&amp;$A7,Rotation!$A$15:$A$385,"&lt;"&amp;($A7+7),Rotation!$D$15:$D$385,"&lt;&gt;-")*Rotation!$B$9</f>
        <v>36</v>
      </c>
      <c r="D7" s="18" t="n">
        <f aca="false">COUNTIFS(Rotation!$A$15:$A$385,"&gt;="&amp;$A7,Rotation!$A$15:$A$385,"&lt;"&amp;($A7+7),Rotation!$E$15:$E$385,"&lt;&gt;-")*Rotation!$B$9</f>
        <v>48</v>
      </c>
      <c r="E7" s="18" t="n">
        <f aca="false">COUNTIFS(Rotation!$A$15:$A$385,"&gt;="&amp;$A7,Rotation!$A$15:$A$385,"&lt;"&amp;($A7+7),Rotation!$F$15:$F$385,"&lt;&gt;-")*Rotation!$B$9</f>
        <v>36</v>
      </c>
      <c r="F7" s="18" t="n">
        <f aca="false">MAX(0,B7-40)</f>
        <v>8</v>
      </c>
      <c r="G7" s="18" t="n">
        <f aca="false">MAX(0,C7-40)</f>
        <v>0</v>
      </c>
      <c r="H7" s="18" t="n">
        <f aca="false">MAX(0,D7-40)</f>
        <v>8</v>
      </c>
      <c r="I7" s="18" t="n">
        <f aca="false">MAX(0,E7-40)</f>
        <v>0</v>
      </c>
      <c r="J7" s="18" t="n">
        <f aca="false">MAX(0,B7-44)</f>
        <v>4</v>
      </c>
      <c r="K7" s="18" t="n">
        <f aca="false">MAX(0,C7-44)</f>
        <v>0</v>
      </c>
      <c r="L7" s="18" t="n">
        <f aca="false">MAX(0,D7-44)</f>
        <v>4</v>
      </c>
      <c r="M7" s="18" t="n">
        <f aca="false">MAX(0,E7-44)</f>
        <v>0</v>
      </c>
    </row>
    <row r="8" customFormat="false" ht="15" hidden="false" customHeight="false" outlineLevel="0" collapsed="false">
      <c r="A8" s="16" t="n">
        <f aca="false">A7+7</f>
        <v>46348</v>
      </c>
      <c r="B8" s="18" t="n">
        <f aca="false">COUNTIFS(Rotation!$A$15:$A$385,"&gt;="&amp;$A8,Rotation!$A$15:$A$385,"&lt;"&amp;($A8+7),Rotation!$C$15:$C$385,"&lt;&gt;-")*Rotation!$B$9</f>
        <v>36</v>
      </c>
      <c r="C8" s="18" t="n">
        <f aca="false">COUNTIFS(Rotation!$A$15:$A$385,"&gt;="&amp;$A8,Rotation!$A$15:$A$385,"&lt;"&amp;($A8+7),Rotation!$D$15:$D$385,"&lt;&gt;-")*Rotation!$B$9</f>
        <v>48</v>
      </c>
      <c r="D8" s="18" t="n">
        <f aca="false">COUNTIFS(Rotation!$A$15:$A$385,"&gt;="&amp;$A8,Rotation!$A$15:$A$385,"&lt;"&amp;($A8+7),Rotation!$E$15:$E$385,"&lt;&gt;-")*Rotation!$B$9</f>
        <v>36</v>
      </c>
      <c r="E8" s="18" t="n">
        <f aca="false">COUNTIFS(Rotation!$A$15:$A$385,"&gt;="&amp;$A8,Rotation!$A$15:$A$385,"&lt;"&amp;($A8+7),Rotation!$F$15:$F$385,"&lt;&gt;-")*Rotation!$B$9</f>
        <v>48</v>
      </c>
      <c r="F8" s="18" t="n">
        <f aca="false">MAX(0,B8-40)</f>
        <v>0</v>
      </c>
      <c r="G8" s="18" t="n">
        <f aca="false">MAX(0,C8-40)</f>
        <v>8</v>
      </c>
      <c r="H8" s="18" t="n">
        <f aca="false">MAX(0,D8-40)</f>
        <v>0</v>
      </c>
      <c r="I8" s="18" t="n">
        <f aca="false">MAX(0,E8-40)</f>
        <v>8</v>
      </c>
      <c r="J8" s="18" t="n">
        <f aca="false">MAX(0,B8-44)</f>
        <v>0</v>
      </c>
      <c r="K8" s="18" t="n">
        <f aca="false">MAX(0,C8-44)</f>
        <v>4</v>
      </c>
      <c r="L8" s="18" t="n">
        <f aca="false">MAX(0,D8-44)</f>
        <v>0</v>
      </c>
      <c r="M8" s="18" t="n">
        <f aca="false">MAX(0,E8-44)</f>
        <v>4</v>
      </c>
    </row>
    <row r="9" customFormat="false" ht="15" hidden="false" customHeight="false" outlineLevel="0" collapsed="false">
      <c r="A9" s="16" t="n">
        <f aca="false">A8+7</f>
        <v>46355</v>
      </c>
      <c r="B9" s="18" t="n">
        <f aca="false">COUNTIFS(Rotation!$A$15:$A$385,"&gt;="&amp;$A9,Rotation!$A$15:$A$385,"&lt;"&amp;($A9+7),Rotation!$C$15:$C$385,"&lt;&gt;-")*Rotation!$B$9</f>
        <v>48</v>
      </c>
      <c r="C9" s="18" t="n">
        <f aca="false">COUNTIFS(Rotation!$A$15:$A$385,"&gt;="&amp;$A9,Rotation!$A$15:$A$385,"&lt;"&amp;($A9+7),Rotation!$D$15:$D$385,"&lt;&gt;-")*Rotation!$B$9</f>
        <v>36</v>
      </c>
      <c r="D9" s="18" t="n">
        <f aca="false">COUNTIFS(Rotation!$A$15:$A$385,"&gt;="&amp;$A9,Rotation!$A$15:$A$385,"&lt;"&amp;($A9+7),Rotation!$E$15:$E$385,"&lt;&gt;-")*Rotation!$B$9</f>
        <v>48</v>
      </c>
      <c r="E9" s="18" t="n">
        <f aca="false">COUNTIFS(Rotation!$A$15:$A$385,"&gt;="&amp;$A9,Rotation!$A$15:$A$385,"&lt;"&amp;($A9+7),Rotation!$F$15:$F$385,"&lt;&gt;-")*Rotation!$B$9</f>
        <v>36</v>
      </c>
      <c r="F9" s="18" t="n">
        <f aca="false">MAX(0,B9-40)</f>
        <v>8</v>
      </c>
      <c r="G9" s="18" t="n">
        <f aca="false">MAX(0,C9-40)</f>
        <v>0</v>
      </c>
      <c r="H9" s="18" t="n">
        <f aca="false">MAX(0,D9-40)</f>
        <v>8</v>
      </c>
      <c r="I9" s="18" t="n">
        <f aca="false">MAX(0,E9-40)</f>
        <v>0</v>
      </c>
      <c r="J9" s="18" t="n">
        <f aca="false">MAX(0,B9-44)</f>
        <v>4</v>
      </c>
      <c r="K9" s="18" t="n">
        <f aca="false">MAX(0,C9-44)</f>
        <v>0</v>
      </c>
      <c r="L9" s="18" t="n">
        <f aca="false">MAX(0,D9-44)</f>
        <v>4</v>
      </c>
      <c r="M9" s="18" t="n">
        <f aca="false">MAX(0,E9-44)</f>
        <v>0</v>
      </c>
    </row>
    <row r="10" customFormat="false" ht="15" hidden="false" customHeight="false" outlineLevel="0" collapsed="false">
      <c r="A10" s="16" t="n">
        <f aca="false">A9+7</f>
        <v>46362</v>
      </c>
      <c r="B10" s="18" t="n">
        <f aca="false">COUNTIFS(Rotation!$A$15:$A$385,"&gt;="&amp;$A10,Rotation!$A$15:$A$385,"&lt;"&amp;($A10+7),Rotation!$C$15:$C$385,"&lt;&gt;-")*Rotation!$B$9</f>
        <v>36</v>
      </c>
      <c r="C10" s="18" t="n">
        <f aca="false">COUNTIFS(Rotation!$A$15:$A$385,"&gt;="&amp;$A10,Rotation!$A$15:$A$385,"&lt;"&amp;($A10+7),Rotation!$D$15:$D$385,"&lt;&gt;-")*Rotation!$B$9</f>
        <v>48</v>
      </c>
      <c r="D10" s="18" t="n">
        <f aca="false">COUNTIFS(Rotation!$A$15:$A$385,"&gt;="&amp;$A10,Rotation!$A$15:$A$385,"&lt;"&amp;($A10+7),Rotation!$E$15:$E$385,"&lt;&gt;-")*Rotation!$B$9</f>
        <v>36</v>
      </c>
      <c r="E10" s="18" t="n">
        <f aca="false">COUNTIFS(Rotation!$A$15:$A$385,"&gt;="&amp;$A10,Rotation!$A$15:$A$385,"&lt;"&amp;($A10+7),Rotation!$F$15:$F$385,"&lt;&gt;-")*Rotation!$B$9</f>
        <v>48</v>
      </c>
      <c r="F10" s="18" t="n">
        <f aca="false">MAX(0,B10-40)</f>
        <v>0</v>
      </c>
      <c r="G10" s="18" t="n">
        <f aca="false">MAX(0,C10-40)</f>
        <v>8</v>
      </c>
      <c r="H10" s="18" t="n">
        <f aca="false">MAX(0,D10-40)</f>
        <v>0</v>
      </c>
      <c r="I10" s="18" t="n">
        <f aca="false">MAX(0,E10-40)</f>
        <v>8</v>
      </c>
      <c r="J10" s="18" t="n">
        <f aca="false">MAX(0,B10-44)</f>
        <v>0</v>
      </c>
      <c r="K10" s="18" t="n">
        <f aca="false">MAX(0,C10-44)</f>
        <v>4</v>
      </c>
      <c r="L10" s="18" t="n">
        <f aca="false">MAX(0,D10-44)</f>
        <v>0</v>
      </c>
      <c r="M10" s="18" t="n">
        <f aca="false">MAX(0,E10-44)</f>
        <v>4</v>
      </c>
    </row>
    <row r="11" customFormat="false" ht="15" hidden="false" customHeight="false" outlineLevel="0" collapsed="false">
      <c r="A11" s="16" t="n">
        <f aca="false">A10+7</f>
        <v>46369</v>
      </c>
      <c r="B11" s="18" t="n">
        <f aca="false">COUNTIFS(Rotation!$A$15:$A$385,"&gt;="&amp;$A11,Rotation!$A$15:$A$385,"&lt;"&amp;($A11+7),Rotation!$C$15:$C$385,"&lt;&gt;-")*Rotation!$B$9</f>
        <v>48</v>
      </c>
      <c r="C11" s="18" t="n">
        <f aca="false">COUNTIFS(Rotation!$A$15:$A$385,"&gt;="&amp;$A11,Rotation!$A$15:$A$385,"&lt;"&amp;($A11+7),Rotation!$D$15:$D$385,"&lt;&gt;-")*Rotation!$B$9</f>
        <v>36</v>
      </c>
      <c r="D11" s="18" t="n">
        <f aca="false">COUNTIFS(Rotation!$A$15:$A$385,"&gt;="&amp;$A11,Rotation!$A$15:$A$385,"&lt;"&amp;($A11+7),Rotation!$E$15:$E$385,"&lt;&gt;-")*Rotation!$B$9</f>
        <v>48</v>
      </c>
      <c r="E11" s="18" t="n">
        <f aca="false">COUNTIFS(Rotation!$A$15:$A$385,"&gt;="&amp;$A11,Rotation!$A$15:$A$385,"&lt;"&amp;($A11+7),Rotation!$F$15:$F$385,"&lt;&gt;-")*Rotation!$B$9</f>
        <v>36</v>
      </c>
      <c r="F11" s="18" t="n">
        <f aca="false">MAX(0,B11-40)</f>
        <v>8</v>
      </c>
      <c r="G11" s="18" t="n">
        <f aca="false">MAX(0,C11-40)</f>
        <v>0</v>
      </c>
      <c r="H11" s="18" t="n">
        <f aca="false">MAX(0,D11-40)</f>
        <v>8</v>
      </c>
      <c r="I11" s="18" t="n">
        <f aca="false">MAX(0,E11-40)</f>
        <v>0</v>
      </c>
      <c r="J11" s="18" t="n">
        <f aca="false">MAX(0,B11-44)</f>
        <v>4</v>
      </c>
      <c r="K11" s="18" t="n">
        <f aca="false">MAX(0,C11-44)</f>
        <v>0</v>
      </c>
      <c r="L11" s="18" t="n">
        <f aca="false">MAX(0,D11-44)</f>
        <v>4</v>
      </c>
      <c r="M11" s="18" t="n">
        <f aca="false">MAX(0,E11-44)</f>
        <v>0</v>
      </c>
    </row>
    <row r="12" customFormat="false" ht="15" hidden="false" customHeight="false" outlineLevel="0" collapsed="false">
      <c r="A12" s="16" t="n">
        <f aca="false">A11+7</f>
        <v>46376</v>
      </c>
      <c r="B12" s="18" t="n">
        <f aca="false">COUNTIFS(Rotation!$A$15:$A$385,"&gt;="&amp;$A12,Rotation!$A$15:$A$385,"&lt;"&amp;($A12+7),Rotation!$C$15:$C$385,"&lt;&gt;-")*Rotation!$B$9</f>
        <v>36</v>
      </c>
      <c r="C12" s="18" t="n">
        <f aca="false">COUNTIFS(Rotation!$A$15:$A$385,"&gt;="&amp;$A12,Rotation!$A$15:$A$385,"&lt;"&amp;($A12+7),Rotation!$D$15:$D$385,"&lt;&gt;-")*Rotation!$B$9</f>
        <v>48</v>
      </c>
      <c r="D12" s="18" t="n">
        <f aca="false">COUNTIFS(Rotation!$A$15:$A$385,"&gt;="&amp;$A12,Rotation!$A$15:$A$385,"&lt;"&amp;($A12+7),Rotation!$E$15:$E$385,"&lt;&gt;-")*Rotation!$B$9</f>
        <v>36</v>
      </c>
      <c r="E12" s="18" t="n">
        <f aca="false">COUNTIFS(Rotation!$A$15:$A$385,"&gt;="&amp;$A12,Rotation!$A$15:$A$385,"&lt;"&amp;($A12+7),Rotation!$F$15:$F$385,"&lt;&gt;-")*Rotation!$B$9</f>
        <v>48</v>
      </c>
      <c r="F12" s="18" t="n">
        <f aca="false">MAX(0,B12-40)</f>
        <v>0</v>
      </c>
      <c r="G12" s="18" t="n">
        <f aca="false">MAX(0,C12-40)</f>
        <v>8</v>
      </c>
      <c r="H12" s="18" t="n">
        <f aca="false">MAX(0,D12-40)</f>
        <v>0</v>
      </c>
      <c r="I12" s="18" t="n">
        <f aca="false">MAX(0,E12-40)</f>
        <v>8</v>
      </c>
      <c r="J12" s="18" t="n">
        <f aca="false">MAX(0,B12-44)</f>
        <v>0</v>
      </c>
      <c r="K12" s="18" t="n">
        <f aca="false">MAX(0,C12-44)</f>
        <v>4</v>
      </c>
      <c r="L12" s="18" t="n">
        <f aca="false">MAX(0,D12-44)</f>
        <v>0</v>
      </c>
      <c r="M12" s="18" t="n">
        <f aca="false">MAX(0,E12-44)</f>
        <v>4</v>
      </c>
    </row>
    <row r="13" customFormat="false" ht="15" hidden="false" customHeight="false" outlineLevel="0" collapsed="false">
      <c r="A13" s="16" t="n">
        <f aca="false">A12+7</f>
        <v>46383</v>
      </c>
      <c r="B13" s="18" t="n">
        <f aca="false">COUNTIFS(Rotation!$A$15:$A$385,"&gt;="&amp;$A13,Rotation!$A$15:$A$385,"&lt;"&amp;($A13+7),Rotation!$C$15:$C$385,"&lt;&gt;-")*Rotation!$B$9</f>
        <v>48</v>
      </c>
      <c r="C13" s="18" t="n">
        <f aca="false">COUNTIFS(Rotation!$A$15:$A$385,"&gt;="&amp;$A13,Rotation!$A$15:$A$385,"&lt;"&amp;($A13+7),Rotation!$D$15:$D$385,"&lt;&gt;-")*Rotation!$B$9</f>
        <v>36</v>
      </c>
      <c r="D13" s="18" t="n">
        <f aca="false">COUNTIFS(Rotation!$A$15:$A$385,"&gt;="&amp;$A13,Rotation!$A$15:$A$385,"&lt;"&amp;($A13+7),Rotation!$E$15:$E$385,"&lt;&gt;-")*Rotation!$B$9</f>
        <v>48</v>
      </c>
      <c r="E13" s="18" t="n">
        <f aca="false">COUNTIFS(Rotation!$A$15:$A$385,"&gt;="&amp;$A13,Rotation!$A$15:$A$385,"&lt;"&amp;($A13+7),Rotation!$F$15:$F$385,"&lt;&gt;-")*Rotation!$B$9</f>
        <v>36</v>
      </c>
      <c r="F13" s="18" t="n">
        <f aca="false">MAX(0,B13-40)</f>
        <v>8</v>
      </c>
      <c r="G13" s="18" t="n">
        <f aca="false">MAX(0,C13-40)</f>
        <v>0</v>
      </c>
      <c r="H13" s="18" t="n">
        <f aca="false">MAX(0,D13-40)</f>
        <v>8</v>
      </c>
      <c r="I13" s="18" t="n">
        <f aca="false">MAX(0,E13-40)</f>
        <v>0</v>
      </c>
      <c r="J13" s="18" t="n">
        <f aca="false">MAX(0,B13-44)</f>
        <v>4</v>
      </c>
      <c r="K13" s="18" t="n">
        <f aca="false">MAX(0,C13-44)</f>
        <v>0</v>
      </c>
      <c r="L13" s="18" t="n">
        <f aca="false">MAX(0,D13-44)</f>
        <v>4</v>
      </c>
      <c r="M13" s="18" t="n">
        <f aca="false">MAX(0,E13-44)</f>
        <v>0</v>
      </c>
    </row>
    <row r="14" customFormat="false" ht="15" hidden="false" customHeight="false" outlineLevel="0" collapsed="false">
      <c r="A14" s="16" t="n">
        <f aca="false">A13+7</f>
        <v>46390</v>
      </c>
      <c r="B14" s="18" t="n">
        <f aca="false">COUNTIFS(Rotation!$A$15:$A$385,"&gt;="&amp;$A14,Rotation!$A$15:$A$385,"&lt;"&amp;($A14+7),Rotation!$C$15:$C$385,"&lt;&gt;-")*Rotation!$B$9</f>
        <v>36</v>
      </c>
      <c r="C14" s="18" t="n">
        <f aca="false">COUNTIFS(Rotation!$A$15:$A$385,"&gt;="&amp;$A14,Rotation!$A$15:$A$385,"&lt;"&amp;($A14+7),Rotation!$D$15:$D$385,"&lt;&gt;-")*Rotation!$B$9</f>
        <v>48</v>
      </c>
      <c r="D14" s="18" t="n">
        <f aca="false">COUNTIFS(Rotation!$A$15:$A$385,"&gt;="&amp;$A14,Rotation!$A$15:$A$385,"&lt;"&amp;($A14+7),Rotation!$E$15:$E$385,"&lt;&gt;-")*Rotation!$B$9</f>
        <v>36</v>
      </c>
      <c r="E14" s="18" t="n">
        <f aca="false">COUNTIFS(Rotation!$A$15:$A$385,"&gt;="&amp;$A14,Rotation!$A$15:$A$385,"&lt;"&amp;($A14+7),Rotation!$F$15:$F$385,"&lt;&gt;-")*Rotation!$B$9</f>
        <v>48</v>
      </c>
      <c r="F14" s="18" t="n">
        <f aca="false">MAX(0,B14-40)</f>
        <v>0</v>
      </c>
      <c r="G14" s="18" t="n">
        <f aca="false">MAX(0,C14-40)</f>
        <v>8</v>
      </c>
      <c r="H14" s="18" t="n">
        <f aca="false">MAX(0,D14-40)</f>
        <v>0</v>
      </c>
      <c r="I14" s="18" t="n">
        <f aca="false">MAX(0,E14-40)</f>
        <v>8</v>
      </c>
      <c r="J14" s="18" t="n">
        <f aca="false">MAX(0,B14-44)</f>
        <v>0</v>
      </c>
      <c r="K14" s="18" t="n">
        <f aca="false">MAX(0,C14-44)</f>
        <v>4</v>
      </c>
      <c r="L14" s="18" t="n">
        <f aca="false">MAX(0,D14-44)</f>
        <v>0</v>
      </c>
      <c r="M14" s="18" t="n">
        <f aca="false">MAX(0,E14-44)</f>
        <v>4</v>
      </c>
    </row>
    <row r="15" customFormat="false" ht="15" hidden="false" customHeight="false" outlineLevel="0" collapsed="false">
      <c r="A15" s="16" t="n">
        <f aca="false">A14+7</f>
        <v>46397</v>
      </c>
      <c r="B15" s="18" t="n">
        <f aca="false">COUNTIFS(Rotation!$A$15:$A$385,"&gt;="&amp;$A15,Rotation!$A$15:$A$385,"&lt;"&amp;($A15+7),Rotation!$C$15:$C$385,"&lt;&gt;-")*Rotation!$B$9</f>
        <v>48</v>
      </c>
      <c r="C15" s="18" t="n">
        <f aca="false">COUNTIFS(Rotation!$A$15:$A$385,"&gt;="&amp;$A15,Rotation!$A$15:$A$385,"&lt;"&amp;($A15+7),Rotation!$D$15:$D$385,"&lt;&gt;-")*Rotation!$B$9</f>
        <v>36</v>
      </c>
      <c r="D15" s="18" t="n">
        <f aca="false">COUNTIFS(Rotation!$A$15:$A$385,"&gt;="&amp;$A15,Rotation!$A$15:$A$385,"&lt;"&amp;($A15+7),Rotation!$E$15:$E$385,"&lt;&gt;-")*Rotation!$B$9</f>
        <v>48</v>
      </c>
      <c r="E15" s="18" t="n">
        <f aca="false">COUNTIFS(Rotation!$A$15:$A$385,"&gt;="&amp;$A15,Rotation!$A$15:$A$385,"&lt;"&amp;($A15+7),Rotation!$F$15:$F$385,"&lt;&gt;-")*Rotation!$B$9</f>
        <v>36</v>
      </c>
      <c r="F15" s="18" t="n">
        <f aca="false">MAX(0,B15-40)</f>
        <v>8</v>
      </c>
      <c r="G15" s="18" t="n">
        <f aca="false">MAX(0,C15-40)</f>
        <v>0</v>
      </c>
      <c r="H15" s="18" t="n">
        <f aca="false">MAX(0,D15-40)</f>
        <v>8</v>
      </c>
      <c r="I15" s="18" t="n">
        <f aca="false">MAX(0,E15-40)</f>
        <v>0</v>
      </c>
      <c r="J15" s="18" t="n">
        <f aca="false">MAX(0,B15-44)</f>
        <v>4</v>
      </c>
      <c r="K15" s="18" t="n">
        <f aca="false">MAX(0,C15-44)</f>
        <v>0</v>
      </c>
      <c r="L15" s="18" t="n">
        <f aca="false">MAX(0,D15-44)</f>
        <v>4</v>
      </c>
      <c r="M15" s="18" t="n">
        <f aca="false">MAX(0,E15-44)</f>
        <v>0</v>
      </c>
    </row>
    <row r="16" customFormat="false" ht="15" hidden="false" customHeight="false" outlineLevel="0" collapsed="false">
      <c r="A16" s="16" t="n">
        <f aca="false">A15+7</f>
        <v>46404</v>
      </c>
      <c r="B16" s="18" t="n">
        <f aca="false">COUNTIFS(Rotation!$A$15:$A$385,"&gt;="&amp;$A16,Rotation!$A$15:$A$385,"&lt;"&amp;($A16+7),Rotation!$C$15:$C$385,"&lt;&gt;-")*Rotation!$B$9</f>
        <v>36</v>
      </c>
      <c r="C16" s="18" t="n">
        <f aca="false">COUNTIFS(Rotation!$A$15:$A$385,"&gt;="&amp;$A16,Rotation!$A$15:$A$385,"&lt;"&amp;($A16+7),Rotation!$D$15:$D$385,"&lt;&gt;-")*Rotation!$B$9</f>
        <v>48</v>
      </c>
      <c r="D16" s="18" t="n">
        <f aca="false">COUNTIFS(Rotation!$A$15:$A$385,"&gt;="&amp;$A16,Rotation!$A$15:$A$385,"&lt;"&amp;($A16+7),Rotation!$E$15:$E$385,"&lt;&gt;-")*Rotation!$B$9</f>
        <v>36</v>
      </c>
      <c r="E16" s="18" t="n">
        <f aca="false">COUNTIFS(Rotation!$A$15:$A$385,"&gt;="&amp;$A16,Rotation!$A$15:$A$385,"&lt;"&amp;($A16+7),Rotation!$F$15:$F$385,"&lt;&gt;-")*Rotation!$B$9</f>
        <v>48</v>
      </c>
      <c r="F16" s="18" t="n">
        <f aca="false">MAX(0,B16-40)</f>
        <v>0</v>
      </c>
      <c r="G16" s="18" t="n">
        <f aca="false">MAX(0,C16-40)</f>
        <v>8</v>
      </c>
      <c r="H16" s="18" t="n">
        <f aca="false">MAX(0,D16-40)</f>
        <v>0</v>
      </c>
      <c r="I16" s="18" t="n">
        <f aca="false">MAX(0,E16-40)</f>
        <v>8</v>
      </c>
      <c r="J16" s="18" t="n">
        <f aca="false">MAX(0,B16-44)</f>
        <v>0</v>
      </c>
      <c r="K16" s="18" t="n">
        <f aca="false">MAX(0,C16-44)</f>
        <v>4</v>
      </c>
      <c r="L16" s="18" t="n">
        <f aca="false">MAX(0,D16-44)</f>
        <v>0</v>
      </c>
      <c r="M16" s="18" t="n">
        <f aca="false">MAX(0,E16-44)</f>
        <v>4</v>
      </c>
    </row>
    <row r="17" customFormat="false" ht="15" hidden="false" customHeight="false" outlineLevel="0" collapsed="false">
      <c r="A17" s="16" t="n">
        <f aca="false">A16+7</f>
        <v>46411</v>
      </c>
      <c r="B17" s="18" t="n">
        <f aca="false">COUNTIFS(Rotation!$A$15:$A$385,"&gt;="&amp;$A17,Rotation!$A$15:$A$385,"&lt;"&amp;($A17+7),Rotation!$C$15:$C$385,"&lt;&gt;-")*Rotation!$B$9</f>
        <v>48</v>
      </c>
      <c r="C17" s="18" t="n">
        <f aca="false">COUNTIFS(Rotation!$A$15:$A$385,"&gt;="&amp;$A17,Rotation!$A$15:$A$385,"&lt;"&amp;($A17+7),Rotation!$D$15:$D$385,"&lt;&gt;-")*Rotation!$B$9</f>
        <v>36</v>
      </c>
      <c r="D17" s="18" t="n">
        <f aca="false">COUNTIFS(Rotation!$A$15:$A$385,"&gt;="&amp;$A17,Rotation!$A$15:$A$385,"&lt;"&amp;($A17+7),Rotation!$E$15:$E$385,"&lt;&gt;-")*Rotation!$B$9</f>
        <v>48</v>
      </c>
      <c r="E17" s="18" t="n">
        <f aca="false">COUNTIFS(Rotation!$A$15:$A$385,"&gt;="&amp;$A17,Rotation!$A$15:$A$385,"&lt;"&amp;($A17+7),Rotation!$F$15:$F$385,"&lt;&gt;-")*Rotation!$B$9</f>
        <v>36</v>
      </c>
      <c r="F17" s="18" t="n">
        <f aca="false">MAX(0,B17-40)</f>
        <v>8</v>
      </c>
      <c r="G17" s="18" t="n">
        <f aca="false">MAX(0,C17-40)</f>
        <v>0</v>
      </c>
      <c r="H17" s="18" t="n">
        <f aca="false">MAX(0,D17-40)</f>
        <v>8</v>
      </c>
      <c r="I17" s="18" t="n">
        <f aca="false">MAX(0,E17-40)</f>
        <v>0</v>
      </c>
      <c r="J17" s="18" t="n">
        <f aca="false">MAX(0,B17-44)</f>
        <v>4</v>
      </c>
      <c r="K17" s="18" t="n">
        <f aca="false">MAX(0,C17-44)</f>
        <v>0</v>
      </c>
      <c r="L17" s="18" t="n">
        <f aca="false">MAX(0,D17-44)</f>
        <v>4</v>
      </c>
      <c r="M17" s="18" t="n">
        <f aca="false">MAX(0,E17-44)</f>
        <v>0</v>
      </c>
    </row>
    <row r="18" customFormat="false" ht="15" hidden="false" customHeight="false" outlineLevel="0" collapsed="false">
      <c r="A18" s="16" t="n">
        <f aca="false">A17+7</f>
        <v>46418</v>
      </c>
      <c r="B18" s="18" t="n">
        <f aca="false">COUNTIFS(Rotation!$A$15:$A$385,"&gt;="&amp;$A18,Rotation!$A$15:$A$385,"&lt;"&amp;($A18+7),Rotation!$C$15:$C$385,"&lt;&gt;-")*Rotation!$B$9</f>
        <v>36</v>
      </c>
      <c r="C18" s="18" t="n">
        <f aca="false">COUNTIFS(Rotation!$A$15:$A$385,"&gt;="&amp;$A18,Rotation!$A$15:$A$385,"&lt;"&amp;($A18+7),Rotation!$D$15:$D$385,"&lt;&gt;-")*Rotation!$B$9</f>
        <v>48</v>
      </c>
      <c r="D18" s="18" t="n">
        <f aca="false">COUNTIFS(Rotation!$A$15:$A$385,"&gt;="&amp;$A18,Rotation!$A$15:$A$385,"&lt;"&amp;($A18+7),Rotation!$E$15:$E$385,"&lt;&gt;-")*Rotation!$B$9</f>
        <v>36</v>
      </c>
      <c r="E18" s="18" t="n">
        <f aca="false">COUNTIFS(Rotation!$A$15:$A$385,"&gt;="&amp;$A18,Rotation!$A$15:$A$385,"&lt;"&amp;($A18+7),Rotation!$F$15:$F$385,"&lt;&gt;-")*Rotation!$B$9</f>
        <v>48</v>
      </c>
      <c r="F18" s="18" t="n">
        <f aca="false">MAX(0,B18-40)</f>
        <v>0</v>
      </c>
      <c r="G18" s="18" t="n">
        <f aca="false">MAX(0,C18-40)</f>
        <v>8</v>
      </c>
      <c r="H18" s="18" t="n">
        <f aca="false">MAX(0,D18-40)</f>
        <v>0</v>
      </c>
      <c r="I18" s="18" t="n">
        <f aca="false">MAX(0,E18-40)</f>
        <v>8</v>
      </c>
      <c r="J18" s="18" t="n">
        <f aca="false">MAX(0,B18-44)</f>
        <v>0</v>
      </c>
      <c r="K18" s="18" t="n">
        <f aca="false">MAX(0,C18-44)</f>
        <v>4</v>
      </c>
      <c r="L18" s="18" t="n">
        <f aca="false">MAX(0,D18-44)</f>
        <v>0</v>
      </c>
      <c r="M18" s="18" t="n">
        <f aca="false">MAX(0,E18-44)</f>
        <v>4</v>
      </c>
    </row>
    <row r="19" customFormat="false" ht="15" hidden="false" customHeight="false" outlineLevel="0" collapsed="false">
      <c r="A19" s="16" t="n">
        <f aca="false">A18+7</f>
        <v>46425</v>
      </c>
      <c r="B19" s="18" t="n">
        <f aca="false">COUNTIFS(Rotation!$A$15:$A$385,"&gt;="&amp;$A19,Rotation!$A$15:$A$385,"&lt;"&amp;($A19+7),Rotation!$C$15:$C$385,"&lt;&gt;-")*Rotation!$B$9</f>
        <v>48</v>
      </c>
      <c r="C19" s="18" t="n">
        <f aca="false">COUNTIFS(Rotation!$A$15:$A$385,"&gt;="&amp;$A19,Rotation!$A$15:$A$385,"&lt;"&amp;($A19+7),Rotation!$D$15:$D$385,"&lt;&gt;-")*Rotation!$B$9</f>
        <v>36</v>
      </c>
      <c r="D19" s="18" t="n">
        <f aca="false">COUNTIFS(Rotation!$A$15:$A$385,"&gt;="&amp;$A19,Rotation!$A$15:$A$385,"&lt;"&amp;($A19+7),Rotation!$E$15:$E$385,"&lt;&gt;-")*Rotation!$B$9</f>
        <v>48</v>
      </c>
      <c r="E19" s="18" t="n">
        <f aca="false">COUNTIFS(Rotation!$A$15:$A$385,"&gt;="&amp;$A19,Rotation!$A$15:$A$385,"&lt;"&amp;($A19+7),Rotation!$F$15:$F$385,"&lt;&gt;-")*Rotation!$B$9</f>
        <v>36</v>
      </c>
      <c r="F19" s="18" t="n">
        <f aca="false">MAX(0,B19-40)</f>
        <v>8</v>
      </c>
      <c r="G19" s="18" t="n">
        <f aca="false">MAX(0,C19-40)</f>
        <v>0</v>
      </c>
      <c r="H19" s="18" t="n">
        <f aca="false">MAX(0,D19-40)</f>
        <v>8</v>
      </c>
      <c r="I19" s="18" t="n">
        <f aca="false">MAX(0,E19-40)</f>
        <v>0</v>
      </c>
      <c r="J19" s="18" t="n">
        <f aca="false">MAX(0,B19-44)</f>
        <v>4</v>
      </c>
      <c r="K19" s="18" t="n">
        <f aca="false">MAX(0,C19-44)</f>
        <v>0</v>
      </c>
      <c r="L19" s="18" t="n">
        <f aca="false">MAX(0,D19-44)</f>
        <v>4</v>
      </c>
      <c r="M19" s="18" t="n">
        <f aca="false">MAX(0,E19-44)</f>
        <v>0</v>
      </c>
    </row>
    <row r="20" customFormat="false" ht="15" hidden="false" customHeight="false" outlineLevel="0" collapsed="false">
      <c r="A20" s="16" t="n">
        <f aca="false">A19+7</f>
        <v>46432</v>
      </c>
      <c r="B20" s="18" t="n">
        <f aca="false">COUNTIFS(Rotation!$A$15:$A$385,"&gt;="&amp;$A20,Rotation!$A$15:$A$385,"&lt;"&amp;($A20+7),Rotation!$C$15:$C$385,"&lt;&gt;-")*Rotation!$B$9</f>
        <v>36</v>
      </c>
      <c r="C20" s="18" t="n">
        <f aca="false">COUNTIFS(Rotation!$A$15:$A$385,"&gt;="&amp;$A20,Rotation!$A$15:$A$385,"&lt;"&amp;($A20+7),Rotation!$D$15:$D$385,"&lt;&gt;-")*Rotation!$B$9</f>
        <v>48</v>
      </c>
      <c r="D20" s="18" t="n">
        <f aca="false">COUNTIFS(Rotation!$A$15:$A$385,"&gt;="&amp;$A20,Rotation!$A$15:$A$385,"&lt;"&amp;($A20+7),Rotation!$E$15:$E$385,"&lt;&gt;-")*Rotation!$B$9</f>
        <v>36</v>
      </c>
      <c r="E20" s="18" t="n">
        <f aca="false">COUNTIFS(Rotation!$A$15:$A$385,"&gt;="&amp;$A20,Rotation!$A$15:$A$385,"&lt;"&amp;($A20+7),Rotation!$F$15:$F$385,"&lt;&gt;-")*Rotation!$B$9</f>
        <v>48</v>
      </c>
      <c r="F20" s="18" t="n">
        <f aca="false">MAX(0,B20-40)</f>
        <v>0</v>
      </c>
      <c r="G20" s="18" t="n">
        <f aca="false">MAX(0,C20-40)</f>
        <v>8</v>
      </c>
      <c r="H20" s="18" t="n">
        <f aca="false">MAX(0,D20-40)</f>
        <v>0</v>
      </c>
      <c r="I20" s="18" t="n">
        <f aca="false">MAX(0,E20-40)</f>
        <v>8</v>
      </c>
      <c r="J20" s="18" t="n">
        <f aca="false">MAX(0,B20-44)</f>
        <v>0</v>
      </c>
      <c r="K20" s="18" t="n">
        <f aca="false">MAX(0,C20-44)</f>
        <v>4</v>
      </c>
      <c r="L20" s="18" t="n">
        <f aca="false">MAX(0,D20-44)</f>
        <v>0</v>
      </c>
      <c r="M20" s="18" t="n">
        <f aca="false">MAX(0,E20-44)</f>
        <v>4</v>
      </c>
    </row>
    <row r="21" customFormat="false" ht="15" hidden="false" customHeight="false" outlineLevel="0" collapsed="false">
      <c r="A21" s="16" t="n">
        <f aca="false">A20+7</f>
        <v>46439</v>
      </c>
      <c r="B21" s="18" t="n">
        <f aca="false">COUNTIFS(Rotation!$A$15:$A$385,"&gt;="&amp;$A21,Rotation!$A$15:$A$385,"&lt;"&amp;($A21+7),Rotation!$C$15:$C$385,"&lt;&gt;-")*Rotation!$B$9</f>
        <v>48</v>
      </c>
      <c r="C21" s="18" t="n">
        <f aca="false">COUNTIFS(Rotation!$A$15:$A$385,"&gt;="&amp;$A21,Rotation!$A$15:$A$385,"&lt;"&amp;($A21+7),Rotation!$D$15:$D$385,"&lt;&gt;-")*Rotation!$B$9</f>
        <v>36</v>
      </c>
      <c r="D21" s="18" t="n">
        <f aca="false">COUNTIFS(Rotation!$A$15:$A$385,"&gt;="&amp;$A21,Rotation!$A$15:$A$385,"&lt;"&amp;($A21+7),Rotation!$E$15:$E$385,"&lt;&gt;-")*Rotation!$B$9</f>
        <v>48</v>
      </c>
      <c r="E21" s="18" t="n">
        <f aca="false">COUNTIFS(Rotation!$A$15:$A$385,"&gt;="&amp;$A21,Rotation!$A$15:$A$385,"&lt;"&amp;($A21+7),Rotation!$F$15:$F$385,"&lt;&gt;-")*Rotation!$B$9</f>
        <v>36</v>
      </c>
      <c r="F21" s="18" t="n">
        <f aca="false">MAX(0,B21-40)</f>
        <v>8</v>
      </c>
      <c r="G21" s="18" t="n">
        <f aca="false">MAX(0,C21-40)</f>
        <v>0</v>
      </c>
      <c r="H21" s="18" t="n">
        <f aca="false">MAX(0,D21-40)</f>
        <v>8</v>
      </c>
      <c r="I21" s="18" t="n">
        <f aca="false">MAX(0,E21-40)</f>
        <v>0</v>
      </c>
      <c r="J21" s="18" t="n">
        <f aca="false">MAX(0,B21-44)</f>
        <v>4</v>
      </c>
      <c r="K21" s="18" t="n">
        <f aca="false">MAX(0,C21-44)</f>
        <v>0</v>
      </c>
      <c r="L21" s="18" t="n">
        <f aca="false">MAX(0,D21-44)</f>
        <v>4</v>
      </c>
      <c r="M21" s="18" t="n">
        <f aca="false">MAX(0,E21-44)</f>
        <v>0</v>
      </c>
    </row>
    <row r="22" customFormat="false" ht="15" hidden="false" customHeight="false" outlineLevel="0" collapsed="false">
      <c r="A22" s="16" t="n">
        <f aca="false">A21+7</f>
        <v>46446</v>
      </c>
      <c r="B22" s="18" t="n">
        <f aca="false">COUNTIFS(Rotation!$A$15:$A$385,"&gt;="&amp;$A22,Rotation!$A$15:$A$385,"&lt;"&amp;($A22+7),Rotation!$C$15:$C$385,"&lt;&gt;-")*Rotation!$B$9</f>
        <v>36</v>
      </c>
      <c r="C22" s="18" t="n">
        <f aca="false">COUNTIFS(Rotation!$A$15:$A$385,"&gt;="&amp;$A22,Rotation!$A$15:$A$385,"&lt;"&amp;($A22+7),Rotation!$D$15:$D$385,"&lt;&gt;-")*Rotation!$B$9</f>
        <v>48</v>
      </c>
      <c r="D22" s="18" t="n">
        <f aca="false">COUNTIFS(Rotation!$A$15:$A$385,"&gt;="&amp;$A22,Rotation!$A$15:$A$385,"&lt;"&amp;($A22+7),Rotation!$E$15:$E$385,"&lt;&gt;-")*Rotation!$B$9</f>
        <v>36</v>
      </c>
      <c r="E22" s="18" t="n">
        <f aca="false">COUNTIFS(Rotation!$A$15:$A$385,"&gt;="&amp;$A22,Rotation!$A$15:$A$385,"&lt;"&amp;($A22+7),Rotation!$F$15:$F$385,"&lt;&gt;-")*Rotation!$B$9</f>
        <v>48</v>
      </c>
      <c r="F22" s="18" t="n">
        <f aca="false">MAX(0,B22-40)</f>
        <v>0</v>
      </c>
      <c r="G22" s="18" t="n">
        <f aca="false">MAX(0,C22-40)</f>
        <v>8</v>
      </c>
      <c r="H22" s="18" t="n">
        <f aca="false">MAX(0,D22-40)</f>
        <v>0</v>
      </c>
      <c r="I22" s="18" t="n">
        <f aca="false">MAX(0,E22-40)</f>
        <v>8</v>
      </c>
      <c r="J22" s="18" t="n">
        <f aca="false">MAX(0,B22-44)</f>
        <v>0</v>
      </c>
      <c r="K22" s="18" t="n">
        <f aca="false">MAX(0,C22-44)</f>
        <v>4</v>
      </c>
      <c r="L22" s="18" t="n">
        <f aca="false">MAX(0,D22-44)</f>
        <v>0</v>
      </c>
      <c r="M22" s="18" t="n">
        <f aca="false">MAX(0,E22-44)</f>
        <v>4</v>
      </c>
    </row>
    <row r="23" customFormat="false" ht="15" hidden="false" customHeight="false" outlineLevel="0" collapsed="false">
      <c r="A23" s="16" t="n">
        <f aca="false">A22+7</f>
        <v>46453</v>
      </c>
      <c r="B23" s="18" t="n">
        <f aca="false">COUNTIFS(Rotation!$A$15:$A$385,"&gt;="&amp;$A23,Rotation!$A$15:$A$385,"&lt;"&amp;($A23+7),Rotation!$C$15:$C$385,"&lt;&gt;-")*Rotation!$B$9</f>
        <v>48</v>
      </c>
      <c r="C23" s="18" t="n">
        <f aca="false">COUNTIFS(Rotation!$A$15:$A$385,"&gt;="&amp;$A23,Rotation!$A$15:$A$385,"&lt;"&amp;($A23+7),Rotation!$D$15:$D$385,"&lt;&gt;-")*Rotation!$B$9</f>
        <v>36</v>
      </c>
      <c r="D23" s="18" t="n">
        <f aca="false">COUNTIFS(Rotation!$A$15:$A$385,"&gt;="&amp;$A23,Rotation!$A$15:$A$385,"&lt;"&amp;($A23+7),Rotation!$E$15:$E$385,"&lt;&gt;-")*Rotation!$B$9</f>
        <v>48</v>
      </c>
      <c r="E23" s="18" t="n">
        <f aca="false">COUNTIFS(Rotation!$A$15:$A$385,"&gt;="&amp;$A23,Rotation!$A$15:$A$385,"&lt;"&amp;($A23+7),Rotation!$F$15:$F$385,"&lt;&gt;-")*Rotation!$B$9</f>
        <v>36</v>
      </c>
      <c r="F23" s="18" t="n">
        <f aca="false">MAX(0,B23-40)</f>
        <v>8</v>
      </c>
      <c r="G23" s="18" t="n">
        <f aca="false">MAX(0,C23-40)</f>
        <v>0</v>
      </c>
      <c r="H23" s="18" t="n">
        <f aca="false">MAX(0,D23-40)</f>
        <v>8</v>
      </c>
      <c r="I23" s="18" t="n">
        <f aca="false">MAX(0,E23-40)</f>
        <v>0</v>
      </c>
      <c r="J23" s="18" t="n">
        <f aca="false">MAX(0,B23-44)</f>
        <v>4</v>
      </c>
      <c r="K23" s="18" t="n">
        <f aca="false">MAX(0,C23-44)</f>
        <v>0</v>
      </c>
      <c r="L23" s="18" t="n">
        <f aca="false">MAX(0,D23-44)</f>
        <v>4</v>
      </c>
      <c r="M23" s="18" t="n">
        <f aca="false">MAX(0,E23-44)</f>
        <v>0</v>
      </c>
    </row>
    <row r="24" customFormat="false" ht="15" hidden="false" customHeight="false" outlineLevel="0" collapsed="false">
      <c r="A24" s="16" t="n">
        <f aca="false">A23+7</f>
        <v>46460</v>
      </c>
      <c r="B24" s="18" t="n">
        <f aca="false">COUNTIFS(Rotation!$A$15:$A$385,"&gt;="&amp;$A24,Rotation!$A$15:$A$385,"&lt;"&amp;($A24+7),Rotation!$C$15:$C$385,"&lt;&gt;-")*Rotation!$B$9</f>
        <v>36</v>
      </c>
      <c r="C24" s="18" t="n">
        <f aca="false">COUNTIFS(Rotation!$A$15:$A$385,"&gt;="&amp;$A24,Rotation!$A$15:$A$385,"&lt;"&amp;($A24+7),Rotation!$D$15:$D$385,"&lt;&gt;-")*Rotation!$B$9</f>
        <v>48</v>
      </c>
      <c r="D24" s="18" t="n">
        <f aca="false">COUNTIFS(Rotation!$A$15:$A$385,"&gt;="&amp;$A24,Rotation!$A$15:$A$385,"&lt;"&amp;($A24+7),Rotation!$E$15:$E$385,"&lt;&gt;-")*Rotation!$B$9</f>
        <v>36</v>
      </c>
      <c r="E24" s="18" t="n">
        <f aca="false">COUNTIFS(Rotation!$A$15:$A$385,"&gt;="&amp;$A24,Rotation!$A$15:$A$385,"&lt;"&amp;($A24+7),Rotation!$F$15:$F$385,"&lt;&gt;-")*Rotation!$B$9</f>
        <v>48</v>
      </c>
      <c r="F24" s="18" t="n">
        <f aca="false">MAX(0,B24-40)</f>
        <v>0</v>
      </c>
      <c r="G24" s="18" t="n">
        <f aca="false">MAX(0,C24-40)</f>
        <v>8</v>
      </c>
      <c r="H24" s="18" t="n">
        <f aca="false">MAX(0,D24-40)</f>
        <v>0</v>
      </c>
      <c r="I24" s="18" t="n">
        <f aca="false">MAX(0,E24-40)</f>
        <v>8</v>
      </c>
      <c r="J24" s="18" t="n">
        <f aca="false">MAX(0,B24-44)</f>
        <v>0</v>
      </c>
      <c r="K24" s="18" t="n">
        <f aca="false">MAX(0,C24-44)</f>
        <v>4</v>
      </c>
      <c r="L24" s="18" t="n">
        <f aca="false">MAX(0,D24-44)</f>
        <v>0</v>
      </c>
      <c r="M24" s="18" t="n">
        <f aca="false">MAX(0,E24-44)</f>
        <v>4</v>
      </c>
    </row>
    <row r="25" customFormat="false" ht="15" hidden="false" customHeight="false" outlineLevel="0" collapsed="false">
      <c r="A25" s="16" t="n">
        <f aca="false">A24+7</f>
        <v>46467</v>
      </c>
      <c r="B25" s="18" t="n">
        <f aca="false">COUNTIFS(Rotation!$A$15:$A$385,"&gt;="&amp;$A25,Rotation!$A$15:$A$385,"&lt;"&amp;($A25+7),Rotation!$C$15:$C$385,"&lt;&gt;-")*Rotation!$B$9</f>
        <v>48</v>
      </c>
      <c r="C25" s="18" t="n">
        <f aca="false">COUNTIFS(Rotation!$A$15:$A$385,"&gt;="&amp;$A25,Rotation!$A$15:$A$385,"&lt;"&amp;($A25+7),Rotation!$D$15:$D$385,"&lt;&gt;-")*Rotation!$B$9</f>
        <v>36</v>
      </c>
      <c r="D25" s="18" t="n">
        <f aca="false">COUNTIFS(Rotation!$A$15:$A$385,"&gt;="&amp;$A25,Rotation!$A$15:$A$385,"&lt;"&amp;($A25+7),Rotation!$E$15:$E$385,"&lt;&gt;-")*Rotation!$B$9</f>
        <v>48</v>
      </c>
      <c r="E25" s="18" t="n">
        <f aca="false">COUNTIFS(Rotation!$A$15:$A$385,"&gt;="&amp;$A25,Rotation!$A$15:$A$385,"&lt;"&amp;($A25+7),Rotation!$F$15:$F$385,"&lt;&gt;-")*Rotation!$B$9</f>
        <v>36</v>
      </c>
      <c r="F25" s="18" t="n">
        <f aca="false">MAX(0,B25-40)</f>
        <v>8</v>
      </c>
      <c r="G25" s="18" t="n">
        <f aca="false">MAX(0,C25-40)</f>
        <v>0</v>
      </c>
      <c r="H25" s="18" t="n">
        <f aca="false">MAX(0,D25-40)</f>
        <v>8</v>
      </c>
      <c r="I25" s="18" t="n">
        <f aca="false">MAX(0,E25-40)</f>
        <v>0</v>
      </c>
      <c r="J25" s="18" t="n">
        <f aca="false">MAX(0,B25-44)</f>
        <v>4</v>
      </c>
      <c r="K25" s="18" t="n">
        <f aca="false">MAX(0,C25-44)</f>
        <v>0</v>
      </c>
      <c r="L25" s="18" t="n">
        <f aca="false">MAX(0,D25-44)</f>
        <v>4</v>
      </c>
      <c r="M25" s="18" t="n">
        <f aca="false">MAX(0,E25-44)</f>
        <v>0</v>
      </c>
    </row>
    <row r="26" customFormat="false" ht="15" hidden="false" customHeight="false" outlineLevel="0" collapsed="false">
      <c r="A26" s="16" t="n">
        <f aca="false">A25+7</f>
        <v>46474</v>
      </c>
      <c r="B26" s="18" t="n">
        <f aca="false">COUNTIFS(Rotation!$A$15:$A$385,"&gt;="&amp;$A26,Rotation!$A$15:$A$385,"&lt;"&amp;($A26+7),Rotation!$C$15:$C$385,"&lt;&gt;-")*Rotation!$B$9</f>
        <v>36</v>
      </c>
      <c r="C26" s="18" t="n">
        <f aca="false">COUNTIFS(Rotation!$A$15:$A$385,"&gt;="&amp;$A26,Rotation!$A$15:$A$385,"&lt;"&amp;($A26+7),Rotation!$D$15:$D$385,"&lt;&gt;-")*Rotation!$B$9</f>
        <v>48</v>
      </c>
      <c r="D26" s="18" t="n">
        <f aca="false">COUNTIFS(Rotation!$A$15:$A$385,"&gt;="&amp;$A26,Rotation!$A$15:$A$385,"&lt;"&amp;($A26+7),Rotation!$E$15:$E$385,"&lt;&gt;-")*Rotation!$B$9</f>
        <v>36</v>
      </c>
      <c r="E26" s="18" t="n">
        <f aca="false">COUNTIFS(Rotation!$A$15:$A$385,"&gt;="&amp;$A26,Rotation!$A$15:$A$385,"&lt;"&amp;($A26+7),Rotation!$F$15:$F$385,"&lt;&gt;-")*Rotation!$B$9</f>
        <v>48</v>
      </c>
      <c r="F26" s="18" t="n">
        <f aca="false">MAX(0,B26-40)</f>
        <v>0</v>
      </c>
      <c r="G26" s="18" t="n">
        <f aca="false">MAX(0,C26-40)</f>
        <v>8</v>
      </c>
      <c r="H26" s="18" t="n">
        <f aca="false">MAX(0,D26-40)</f>
        <v>0</v>
      </c>
      <c r="I26" s="18" t="n">
        <f aca="false">MAX(0,E26-40)</f>
        <v>8</v>
      </c>
      <c r="J26" s="18" t="n">
        <f aca="false">MAX(0,B26-44)</f>
        <v>0</v>
      </c>
      <c r="K26" s="18" t="n">
        <f aca="false">MAX(0,C26-44)</f>
        <v>4</v>
      </c>
      <c r="L26" s="18" t="n">
        <f aca="false">MAX(0,D26-44)</f>
        <v>0</v>
      </c>
      <c r="M26" s="18" t="n">
        <f aca="false">MAX(0,E26-44)</f>
        <v>4</v>
      </c>
    </row>
    <row r="27" customFormat="false" ht="15" hidden="false" customHeight="false" outlineLevel="0" collapsed="false">
      <c r="A27" s="16" t="n">
        <f aca="false">A26+7</f>
        <v>46481</v>
      </c>
      <c r="B27" s="18" t="n">
        <f aca="false">COUNTIFS(Rotation!$A$15:$A$385,"&gt;="&amp;$A27,Rotation!$A$15:$A$385,"&lt;"&amp;($A27+7),Rotation!$C$15:$C$385,"&lt;&gt;-")*Rotation!$B$9</f>
        <v>48</v>
      </c>
      <c r="C27" s="18" t="n">
        <f aca="false">COUNTIFS(Rotation!$A$15:$A$385,"&gt;="&amp;$A27,Rotation!$A$15:$A$385,"&lt;"&amp;($A27+7),Rotation!$D$15:$D$385,"&lt;&gt;-")*Rotation!$B$9</f>
        <v>36</v>
      </c>
      <c r="D27" s="18" t="n">
        <f aca="false">COUNTIFS(Rotation!$A$15:$A$385,"&gt;="&amp;$A27,Rotation!$A$15:$A$385,"&lt;"&amp;($A27+7),Rotation!$E$15:$E$385,"&lt;&gt;-")*Rotation!$B$9</f>
        <v>48</v>
      </c>
      <c r="E27" s="18" t="n">
        <f aca="false">COUNTIFS(Rotation!$A$15:$A$385,"&gt;="&amp;$A27,Rotation!$A$15:$A$385,"&lt;"&amp;($A27+7),Rotation!$F$15:$F$385,"&lt;&gt;-")*Rotation!$B$9</f>
        <v>36</v>
      </c>
      <c r="F27" s="18" t="n">
        <f aca="false">MAX(0,B27-40)</f>
        <v>8</v>
      </c>
      <c r="G27" s="18" t="n">
        <f aca="false">MAX(0,C27-40)</f>
        <v>0</v>
      </c>
      <c r="H27" s="18" t="n">
        <f aca="false">MAX(0,D27-40)</f>
        <v>8</v>
      </c>
      <c r="I27" s="18" t="n">
        <f aca="false">MAX(0,E27-40)</f>
        <v>0</v>
      </c>
      <c r="J27" s="18" t="n">
        <f aca="false">MAX(0,B27-44)</f>
        <v>4</v>
      </c>
      <c r="K27" s="18" t="n">
        <f aca="false">MAX(0,C27-44)</f>
        <v>0</v>
      </c>
      <c r="L27" s="18" t="n">
        <f aca="false">MAX(0,D27-44)</f>
        <v>4</v>
      </c>
      <c r="M27" s="18" t="n">
        <f aca="false">MAX(0,E27-44)</f>
        <v>0</v>
      </c>
    </row>
    <row r="28" customFormat="false" ht="15" hidden="false" customHeight="false" outlineLevel="0" collapsed="false">
      <c r="A28" s="16" t="n">
        <f aca="false">A27+7</f>
        <v>46488</v>
      </c>
      <c r="B28" s="18" t="n">
        <f aca="false">COUNTIFS(Rotation!$A$15:$A$385,"&gt;="&amp;$A28,Rotation!$A$15:$A$385,"&lt;"&amp;($A28+7),Rotation!$C$15:$C$385,"&lt;&gt;-")*Rotation!$B$9</f>
        <v>36</v>
      </c>
      <c r="C28" s="18" t="n">
        <f aca="false">COUNTIFS(Rotation!$A$15:$A$385,"&gt;="&amp;$A28,Rotation!$A$15:$A$385,"&lt;"&amp;($A28+7),Rotation!$D$15:$D$385,"&lt;&gt;-")*Rotation!$B$9</f>
        <v>48</v>
      </c>
      <c r="D28" s="18" t="n">
        <f aca="false">COUNTIFS(Rotation!$A$15:$A$385,"&gt;="&amp;$A28,Rotation!$A$15:$A$385,"&lt;"&amp;($A28+7),Rotation!$E$15:$E$385,"&lt;&gt;-")*Rotation!$B$9</f>
        <v>36</v>
      </c>
      <c r="E28" s="18" t="n">
        <f aca="false">COUNTIFS(Rotation!$A$15:$A$385,"&gt;="&amp;$A28,Rotation!$A$15:$A$385,"&lt;"&amp;($A28+7),Rotation!$F$15:$F$385,"&lt;&gt;-")*Rotation!$B$9</f>
        <v>48</v>
      </c>
      <c r="F28" s="18" t="n">
        <f aca="false">MAX(0,B28-40)</f>
        <v>0</v>
      </c>
      <c r="G28" s="18" t="n">
        <f aca="false">MAX(0,C28-40)</f>
        <v>8</v>
      </c>
      <c r="H28" s="18" t="n">
        <f aca="false">MAX(0,D28-40)</f>
        <v>0</v>
      </c>
      <c r="I28" s="18" t="n">
        <f aca="false">MAX(0,E28-40)</f>
        <v>8</v>
      </c>
      <c r="J28" s="18" t="n">
        <f aca="false">MAX(0,B28-44)</f>
        <v>0</v>
      </c>
      <c r="K28" s="18" t="n">
        <f aca="false">MAX(0,C28-44)</f>
        <v>4</v>
      </c>
      <c r="L28" s="18" t="n">
        <f aca="false">MAX(0,D28-44)</f>
        <v>0</v>
      </c>
      <c r="M28" s="18" t="n">
        <f aca="false">MAX(0,E28-44)</f>
        <v>4</v>
      </c>
    </row>
    <row r="29" customFormat="false" ht="15" hidden="false" customHeight="false" outlineLevel="0" collapsed="false">
      <c r="A29" s="16" t="n">
        <f aca="false">A28+7</f>
        <v>46495</v>
      </c>
      <c r="B29" s="18" t="n">
        <f aca="false">COUNTIFS(Rotation!$A$15:$A$385,"&gt;="&amp;$A29,Rotation!$A$15:$A$385,"&lt;"&amp;($A29+7),Rotation!$C$15:$C$385,"&lt;&gt;-")*Rotation!$B$9</f>
        <v>48</v>
      </c>
      <c r="C29" s="18" t="n">
        <f aca="false">COUNTIFS(Rotation!$A$15:$A$385,"&gt;="&amp;$A29,Rotation!$A$15:$A$385,"&lt;"&amp;($A29+7),Rotation!$D$15:$D$385,"&lt;&gt;-")*Rotation!$B$9</f>
        <v>36</v>
      </c>
      <c r="D29" s="18" t="n">
        <f aca="false">COUNTIFS(Rotation!$A$15:$A$385,"&gt;="&amp;$A29,Rotation!$A$15:$A$385,"&lt;"&amp;($A29+7),Rotation!$E$15:$E$385,"&lt;&gt;-")*Rotation!$B$9</f>
        <v>48</v>
      </c>
      <c r="E29" s="18" t="n">
        <f aca="false">COUNTIFS(Rotation!$A$15:$A$385,"&gt;="&amp;$A29,Rotation!$A$15:$A$385,"&lt;"&amp;($A29+7),Rotation!$F$15:$F$385,"&lt;&gt;-")*Rotation!$B$9</f>
        <v>36</v>
      </c>
      <c r="F29" s="18" t="n">
        <f aca="false">MAX(0,B29-40)</f>
        <v>8</v>
      </c>
      <c r="G29" s="18" t="n">
        <f aca="false">MAX(0,C29-40)</f>
        <v>0</v>
      </c>
      <c r="H29" s="18" t="n">
        <f aca="false">MAX(0,D29-40)</f>
        <v>8</v>
      </c>
      <c r="I29" s="18" t="n">
        <f aca="false">MAX(0,E29-40)</f>
        <v>0</v>
      </c>
      <c r="J29" s="18" t="n">
        <f aca="false">MAX(0,B29-44)</f>
        <v>4</v>
      </c>
      <c r="K29" s="18" t="n">
        <f aca="false">MAX(0,C29-44)</f>
        <v>0</v>
      </c>
      <c r="L29" s="18" t="n">
        <f aca="false">MAX(0,D29-44)</f>
        <v>4</v>
      </c>
      <c r="M29" s="18" t="n">
        <f aca="false">MAX(0,E29-44)</f>
        <v>0</v>
      </c>
    </row>
    <row r="30" customFormat="false" ht="15" hidden="false" customHeight="false" outlineLevel="0" collapsed="false">
      <c r="A30" s="16" t="n">
        <f aca="false">A29+7</f>
        <v>46502</v>
      </c>
      <c r="B30" s="18" t="n">
        <f aca="false">COUNTIFS(Rotation!$A$15:$A$385,"&gt;="&amp;$A30,Rotation!$A$15:$A$385,"&lt;"&amp;($A30+7),Rotation!$C$15:$C$385,"&lt;&gt;-")*Rotation!$B$9</f>
        <v>36</v>
      </c>
      <c r="C30" s="18" t="n">
        <f aca="false">COUNTIFS(Rotation!$A$15:$A$385,"&gt;="&amp;$A30,Rotation!$A$15:$A$385,"&lt;"&amp;($A30+7),Rotation!$D$15:$D$385,"&lt;&gt;-")*Rotation!$B$9</f>
        <v>48</v>
      </c>
      <c r="D30" s="18" t="n">
        <f aca="false">COUNTIFS(Rotation!$A$15:$A$385,"&gt;="&amp;$A30,Rotation!$A$15:$A$385,"&lt;"&amp;($A30+7),Rotation!$E$15:$E$385,"&lt;&gt;-")*Rotation!$B$9</f>
        <v>36</v>
      </c>
      <c r="E30" s="18" t="n">
        <f aca="false">COUNTIFS(Rotation!$A$15:$A$385,"&gt;="&amp;$A30,Rotation!$A$15:$A$385,"&lt;"&amp;($A30+7),Rotation!$F$15:$F$385,"&lt;&gt;-")*Rotation!$B$9</f>
        <v>48</v>
      </c>
      <c r="F30" s="18" t="n">
        <f aca="false">MAX(0,B30-40)</f>
        <v>0</v>
      </c>
      <c r="G30" s="18" t="n">
        <f aca="false">MAX(0,C30-40)</f>
        <v>8</v>
      </c>
      <c r="H30" s="18" t="n">
        <f aca="false">MAX(0,D30-40)</f>
        <v>0</v>
      </c>
      <c r="I30" s="18" t="n">
        <f aca="false">MAX(0,E30-40)</f>
        <v>8</v>
      </c>
      <c r="J30" s="18" t="n">
        <f aca="false">MAX(0,B30-44)</f>
        <v>0</v>
      </c>
      <c r="K30" s="18" t="n">
        <f aca="false">MAX(0,C30-44)</f>
        <v>4</v>
      </c>
      <c r="L30" s="18" t="n">
        <f aca="false">MAX(0,D30-44)</f>
        <v>0</v>
      </c>
      <c r="M30" s="18" t="n">
        <f aca="false">MAX(0,E30-44)</f>
        <v>4</v>
      </c>
    </row>
    <row r="31" customFormat="false" ht="15" hidden="false" customHeight="false" outlineLevel="0" collapsed="false">
      <c r="A31" s="16" t="n">
        <f aca="false">A30+7</f>
        <v>46509</v>
      </c>
      <c r="B31" s="18" t="n">
        <f aca="false">COUNTIFS(Rotation!$A$15:$A$385,"&gt;="&amp;$A31,Rotation!$A$15:$A$385,"&lt;"&amp;($A31+7),Rotation!$C$15:$C$385,"&lt;&gt;-")*Rotation!$B$9</f>
        <v>48</v>
      </c>
      <c r="C31" s="18" t="n">
        <f aca="false">COUNTIFS(Rotation!$A$15:$A$385,"&gt;="&amp;$A31,Rotation!$A$15:$A$385,"&lt;"&amp;($A31+7),Rotation!$D$15:$D$385,"&lt;&gt;-")*Rotation!$B$9</f>
        <v>36</v>
      </c>
      <c r="D31" s="18" t="n">
        <f aca="false">COUNTIFS(Rotation!$A$15:$A$385,"&gt;="&amp;$A31,Rotation!$A$15:$A$385,"&lt;"&amp;($A31+7),Rotation!$E$15:$E$385,"&lt;&gt;-")*Rotation!$B$9</f>
        <v>48</v>
      </c>
      <c r="E31" s="18" t="n">
        <f aca="false">COUNTIFS(Rotation!$A$15:$A$385,"&gt;="&amp;$A31,Rotation!$A$15:$A$385,"&lt;"&amp;($A31+7),Rotation!$F$15:$F$385,"&lt;&gt;-")*Rotation!$B$9</f>
        <v>36</v>
      </c>
      <c r="F31" s="18" t="n">
        <f aca="false">MAX(0,B31-40)</f>
        <v>8</v>
      </c>
      <c r="G31" s="18" t="n">
        <f aca="false">MAX(0,C31-40)</f>
        <v>0</v>
      </c>
      <c r="H31" s="18" t="n">
        <f aca="false">MAX(0,D31-40)</f>
        <v>8</v>
      </c>
      <c r="I31" s="18" t="n">
        <f aca="false">MAX(0,E31-40)</f>
        <v>0</v>
      </c>
      <c r="J31" s="18" t="n">
        <f aca="false">MAX(0,B31-44)</f>
        <v>4</v>
      </c>
      <c r="K31" s="18" t="n">
        <f aca="false">MAX(0,C31-44)</f>
        <v>0</v>
      </c>
      <c r="L31" s="18" t="n">
        <f aca="false">MAX(0,D31-44)</f>
        <v>4</v>
      </c>
      <c r="M31" s="18" t="n">
        <f aca="false">MAX(0,E31-44)</f>
        <v>0</v>
      </c>
    </row>
    <row r="32" customFormat="false" ht="15" hidden="false" customHeight="false" outlineLevel="0" collapsed="false">
      <c r="A32" s="16" t="n">
        <f aca="false">A31+7</f>
        <v>46516</v>
      </c>
      <c r="B32" s="18" t="n">
        <f aca="false">COUNTIFS(Rotation!$A$15:$A$385,"&gt;="&amp;$A32,Rotation!$A$15:$A$385,"&lt;"&amp;($A32+7),Rotation!$C$15:$C$385,"&lt;&gt;-")*Rotation!$B$9</f>
        <v>36</v>
      </c>
      <c r="C32" s="18" t="n">
        <f aca="false">COUNTIFS(Rotation!$A$15:$A$385,"&gt;="&amp;$A32,Rotation!$A$15:$A$385,"&lt;"&amp;($A32+7),Rotation!$D$15:$D$385,"&lt;&gt;-")*Rotation!$B$9</f>
        <v>48</v>
      </c>
      <c r="D32" s="18" t="n">
        <f aca="false">COUNTIFS(Rotation!$A$15:$A$385,"&gt;="&amp;$A32,Rotation!$A$15:$A$385,"&lt;"&amp;($A32+7),Rotation!$E$15:$E$385,"&lt;&gt;-")*Rotation!$B$9</f>
        <v>36</v>
      </c>
      <c r="E32" s="18" t="n">
        <f aca="false">COUNTIFS(Rotation!$A$15:$A$385,"&gt;="&amp;$A32,Rotation!$A$15:$A$385,"&lt;"&amp;($A32+7),Rotation!$F$15:$F$385,"&lt;&gt;-")*Rotation!$B$9</f>
        <v>48</v>
      </c>
      <c r="F32" s="18" t="n">
        <f aca="false">MAX(0,B32-40)</f>
        <v>0</v>
      </c>
      <c r="G32" s="18" t="n">
        <f aca="false">MAX(0,C32-40)</f>
        <v>8</v>
      </c>
      <c r="H32" s="18" t="n">
        <f aca="false">MAX(0,D32-40)</f>
        <v>0</v>
      </c>
      <c r="I32" s="18" t="n">
        <f aca="false">MAX(0,E32-40)</f>
        <v>8</v>
      </c>
      <c r="J32" s="18" t="n">
        <f aca="false">MAX(0,B32-44)</f>
        <v>0</v>
      </c>
      <c r="K32" s="18" t="n">
        <f aca="false">MAX(0,C32-44)</f>
        <v>4</v>
      </c>
      <c r="L32" s="18" t="n">
        <f aca="false">MAX(0,D32-44)</f>
        <v>0</v>
      </c>
      <c r="M32" s="18" t="n">
        <f aca="false">MAX(0,E32-44)</f>
        <v>4</v>
      </c>
    </row>
    <row r="33" customFormat="false" ht="15" hidden="false" customHeight="false" outlineLevel="0" collapsed="false">
      <c r="A33" s="16" t="n">
        <f aca="false">A32+7</f>
        <v>46523</v>
      </c>
      <c r="B33" s="18" t="n">
        <f aca="false">COUNTIFS(Rotation!$A$15:$A$385,"&gt;="&amp;$A33,Rotation!$A$15:$A$385,"&lt;"&amp;($A33+7),Rotation!$C$15:$C$385,"&lt;&gt;-")*Rotation!$B$9</f>
        <v>48</v>
      </c>
      <c r="C33" s="18" t="n">
        <f aca="false">COUNTIFS(Rotation!$A$15:$A$385,"&gt;="&amp;$A33,Rotation!$A$15:$A$385,"&lt;"&amp;($A33+7),Rotation!$D$15:$D$385,"&lt;&gt;-")*Rotation!$B$9</f>
        <v>36</v>
      </c>
      <c r="D33" s="18" t="n">
        <f aca="false">COUNTIFS(Rotation!$A$15:$A$385,"&gt;="&amp;$A33,Rotation!$A$15:$A$385,"&lt;"&amp;($A33+7),Rotation!$E$15:$E$385,"&lt;&gt;-")*Rotation!$B$9</f>
        <v>48</v>
      </c>
      <c r="E33" s="18" t="n">
        <f aca="false">COUNTIFS(Rotation!$A$15:$A$385,"&gt;="&amp;$A33,Rotation!$A$15:$A$385,"&lt;"&amp;($A33+7),Rotation!$F$15:$F$385,"&lt;&gt;-")*Rotation!$B$9</f>
        <v>36</v>
      </c>
      <c r="F33" s="18" t="n">
        <f aca="false">MAX(0,B33-40)</f>
        <v>8</v>
      </c>
      <c r="G33" s="18" t="n">
        <f aca="false">MAX(0,C33-40)</f>
        <v>0</v>
      </c>
      <c r="H33" s="18" t="n">
        <f aca="false">MAX(0,D33-40)</f>
        <v>8</v>
      </c>
      <c r="I33" s="18" t="n">
        <f aca="false">MAX(0,E33-40)</f>
        <v>0</v>
      </c>
      <c r="J33" s="18" t="n">
        <f aca="false">MAX(0,B33-44)</f>
        <v>4</v>
      </c>
      <c r="K33" s="18" t="n">
        <f aca="false">MAX(0,C33-44)</f>
        <v>0</v>
      </c>
      <c r="L33" s="18" t="n">
        <f aca="false">MAX(0,D33-44)</f>
        <v>4</v>
      </c>
      <c r="M33" s="18" t="n">
        <f aca="false">MAX(0,E33-44)</f>
        <v>0</v>
      </c>
    </row>
    <row r="34" customFormat="false" ht="15" hidden="false" customHeight="false" outlineLevel="0" collapsed="false">
      <c r="A34" s="16" t="n">
        <f aca="false">A33+7</f>
        <v>46530</v>
      </c>
      <c r="B34" s="18" t="n">
        <f aca="false">COUNTIFS(Rotation!$A$15:$A$385,"&gt;="&amp;$A34,Rotation!$A$15:$A$385,"&lt;"&amp;($A34+7),Rotation!$C$15:$C$385,"&lt;&gt;-")*Rotation!$B$9</f>
        <v>36</v>
      </c>
      <c r="C34" s="18" t="n">
        <f aca="false">COUNTIFS(Rotation!$A$15:$A$385,"&gt;="&amp;$A34,Rotation!$A$15:$A$385,"&lt;"&amp;($A34+7),Rotation!$D$15:$D$385,"&lt;&gt;-")*Rotation!$B$9</f>
        <v>48</v>
      </c>
      <c r="D34" s="18" t="n">
        <f aca="false">COUNTIFS(Rotation!$A$15:$A$385,"&gt;="&amp;$A34,Rotation!$A$15:$A$385,"&lt;"&amp;($A34+7),Rotation!$E$15:$E$385,"&lt;&gt;-")*Rotation!$B$9</f>
        <v>36</v>
      </c>
      <c r="E34" s="18" t="n">
        <f aca="false">COUNTIFS(Rotation!$A$15:$A$385,"&gt;="&amp;$A34,Rotation!$A$15:$A$385,"&lt;"&amp;($A34+7),Rotation!$F$15:$F$385,"&lt;&gt;-")*Rotation!$B$9</f>
        <v>48</v>
      </c>
      <c r="F34" s="18" t="n">
        <f aca="false">MAX(0,B34-40)</f>
        <v>0</v>
      </c>
      <c r="G34" s="18" t="n">
        <f aca="false">MAX(0,C34-40)</f>
        <v>8</v>
      </c>
      <c r="H34" s="18" t="n">
        <f aca="false">MAX(0,D34-40)</f>
        <v>0</v>
      </c>
      <c r="I34" s="18" t="n">
        <f aca="false">MAX(0,E34-40)</f>
        <v>8</v>
      </c>
      <c r="J34" s="18" t="n">
        <f aca="false">MAX(0,B34-44)</f>
        <v>0</v>
      </c>
      <c r="K34" s="18" t="n">
        <f aca="false">MAX(0,C34-44)</f>
        <v>4</v>
      </c>
      <c r="L34" s="18" t="n">
        <f aca="false">MAX(0,D34-44)</f>
        <v>0</v>
      </c>
      <c r="M34" s="18" t="n">
        <f aca="false">MAX(0,E34-44)</f>
        <v>4</v>
      </c>
    </row>
    <row r="35" customFormat="false" ht="15" hidden="false" customHeight="false" outlineLevel="0" collapsed="false">
      <c r="A35" s="16" t="n">
        <f aca="false">A34+7</f>
        <v>46537</v>
      </c>
      <c r="B35" s="18" t="n">
        <f aca="false">COUNTIFS(Rotation!$A$15:$A$385,"&gt;="&amp;$A35,Rotation!$A$15:$A$385,"&lt;"&amp;($A35+7),Rotation!$C$15:$C$385,"&lt;&gt;-")*Rotation!$B$9</f>
        <v>48</v>
      </c>
      <c r="C35" s="18" t="n">
        <f aca="false">COUNTIFS(Rotation!$A$15:$A$385,"&gt;="&amp;$A35,Rotation!$A$15:$A$385,"&lt;"&amp;($A35+7),Rotation!$D$15:$D$385,"&lt;&gt;-")*Rotation!$B$9</f>
        <v>36</v>
      </c>
      <c r="D35" s="18" t="n">
        <f aca="false">COUNTIFS(Rotation!$A$15:$A$385,"&gt;="&amp;$A35,Rotation!$A$15:$A$385,"&lt;"&amp;($A35+7),Rotation!$E$15:$E$385,"&lt;&gt;-")*Rotation!$B$9</f>
        <v>48</v>
      </c>
      <c r="E35" s="18" t="n">
        <f aca="false">COUNTIFS(Rotation!$A$15:$A$385,"&gt;="&amp;$A35,Rotation!$A$15:$A$385,"&lt;"&amp;($A35+7),Rotation!$F$15:$F$385,"&lt;&gt;-")*Rotation!$B$9</f>
        <v>36</v>
      </c>
      <c r="F35" s="18" t="n">
        <f aca="false">MAX(0,B35-40)</f>
        <v>8</v>
      </c>
      <c r="G35" s="18" t="n">
        <f aca="false">MAX(0,C35-40)</f>
        <v>0</v>
      </c>
      <c r="H35" s="18" t="n">
        <f aca="false">MAX(0,D35-40)</f>
        <v>8</v>
      </c>
      <c r="I35" s="18" t="n">
        <f aca="false">MAX(0,E35-40)</f>
        <v>0</v>
      </c>
      <c r="J35" s="18" t="n">
        <f aca="false">MAX(0,B35-44)</f>
        <v>4</v>
      </c>
      <c r="K35" s="18" t="n">
        <f aca="false">MAX(0,C35-44)</f>
        <v>0</v>
      </c>
      <c r="L35" s="18" t="n">
        <f aca="false">MAX(0,D35-44)</f>
        <v>4</v>
      </c>
      <c r="M35" s="18" t="n">
        <f aca="false">MAX(0,E35-44)</f>
        <v>0</v>
      </c>
    </row>
    <row r="36" customFormat="false" ht="15" hidden="false" customHeight="false" outlineLevel="0" collapsed="false">
      <c r="A36" s="16" t="n">
        <f aca="false">A35+7</f>
        <v>46544</v>
      </c>
      <c r="B36" s="18" t="n">
        <f aca="false">COUNTIFS(Rotation!$A$15:$A$385,"&gt;="&amp;$A36,Rotation!$A$15:$A$385,"&lt;"&amp;($A36+7),Rotation!$C$15:$C$385,"&lt;&gt;-")*Rotation!$B$9</f>
        <v>36</v>
      </c>
      <c r="C36" s="18" t="n">
        <f aca="false">COUNTIFS(Rotation!$A$15:$A$385,"&gt;="&amp;$A36,Rotation!$A$15:$A$385,"&lt;"&amp;($A36+7),Rotation!$D$15:$D$385,"&lt;&gt;-")*Rotation!$B$9</f>
        <v>48</v>
      </c>
      <c r="D36" s="18" t="n">
        <f aca="false">COUNTIFS(Rotation!$A$15:$A$385,"&gt;="&amp;$A36,Rotation!$A$15:$A$385,"&lt;"&amp;($A36+7),Rotation!$E$15:$E$385,"&lt;&gt;-")*Rotation!$B$9</f>
        <v>36</v>
      </c>
      <c r="E36" s="18" t="n">
        <f aca="false">COUNTIFS(Rotation!$A$15:$A$385,"&gt;="&amp;$A36,Rotation!$A$15:$A$385,"&lt;"&amp;($A36+7),Rotation!$F$15:$F$385,"&lt;&gt;-")*Rotation!$B$9</f>
        <v>48</v>
      </c>
      <c r="F36" s="18" t="n">
        <f aca="false">MAX(0,B36-40)</f>
        <v>0</v>
      </c>
      <c r="G36" s="18" t="n">
        <f aca="false">MAX(0,C36-40)</f>
        <v>8</v>
      </c>
      <c r="H36" s="18" t="n">
        <f aca="false">MAX(0,D36-40)</f>
        <v>0</v>
      </c>
      <c r="I36" s="18" t="n">
        <f aca="false">MAX(0,E36-40)</f>
        <v>8</v>
      </c>
      <c r="J36" s="18" t="n">
        <f aca="false">MAX(0,B36-44)</f>
        <v>0</v>
      </c>
      <c r="K36" s="18" t="n">
        <f aca="false">MAX(0,C36-44)</f>
        <v>4</v>
      </c>
      <c r="L36" s="18" t="n">
        <f aca="false">MAX(0,D36-44)</f>
        <v>0</v>
      </c>
      <c r="M36" s="18" t="n">
        <f aca="false">MAX(0,E36-44)</f>
        <v>4</v>
      </c>
    </row>
    <row r="37" customFormat="false" ht="15" hidden="false" customHeight="false" outlineLevel="0" collapsed="false">
      <c r="A37" s="16" t="n">
        <f aca="false">A36+7</f>
        <v>46551</v>
      </c>
      <c r="B37" s="18" t="n">
        <f aca="false">COUNTIFS(Rotation!$A$15:$A$385,"&gt;="&amp;$A37,Rotation!$A$15:$A$385,"&lt;"&amp;($A37+7),Rotation!$C$15:$C$385,"&lt;&gt;-")*Rotation!$B$9</f>
        <v>48</v>
      </c>
      <c r="C37" s="18" t="n">
        <f aca="false">COUNTIFS(Rotation!$A$15:$A$385,"&gt;="&amp;$A37,Rotation!$A$15:$A$385,"&lt;"&amp;($A37+7),Rotation!$D$15:$D$385,"&lt;&gt;-")*Rotation!$B$9</f>
        <v>36</v>
      </c>
      <c r="D37" s="18" t="n">
        <f aca="false">COUNTIFS(Rotation!$A$15:$A$385,"&gt;="&amp;$A37,Rotation!$A$15:$A$385,"&lt;"&amp;($A37+7),Rotation!$E$15:$E$385,"&lt;&gt;-")*Rotation!$B$9</f>
        <v>48</v>
      </c>
      <c r="E37" s="18" t="n">
        <f aca="false">COUNTIFS(Rotation!$A$15:$A$385,"&gt;="&amp;$A37,Rotation!$A$15:$A$385,"&lt;"&amp;($A37+7),Rotation!$F$15:$F$385,"&lt;&gt;-")*Rotation!$B$9</f>
        <v>36</v>
      </c>
      <c r="F37" s="18" t="n">
        <f aca="false">MAX(0,B37-40)</f>
        <v>8</v>
      </c>
      <c r="G37" s="18" t="n">
        <f aca="false">MAX(0,C37-40)</f>
        <v>0</v>
      </c>
      <c r="H37" s="18" t="n">
        <f aca="false">MAX(0,D37-40)</f>
        <v>8</v>
      </c>
      <c r="I37" s="18" t="n">
        <f aca="false">MAX(0,E37-40)</f>
        <v>0</v>
      </c>
      <c r="J37" s="18" t="n">
        <f aca="false">MAX(0,B37-44)</f>
        <v>4</v>
      </c>
      <c r="K37" s="18" t="n">
        <f aca="false">MAX(0,C37-44)</f>
        <v>0</v>
      </c>
      <c r="L37" s="18" t="n">
        <f aca="false">MAX(0,D37-44)</f>
        <v>4</v>
      </c>
      <c r="M37" s="18" t="n">
        <f aca="false">MAX(0,E37-44)</f>
        <v>0</v>
      </c>
    </row>
    <row r="38" customFormat="false" ht="15" hidden="false" customHeight="false" outlineLevel="0" collapsed="false">
      <c r="A38" s="16" t="n">
        <f aca="false">A37+7</f>
        <v>46558</v>
      </c>
      <c r="B38" s="18" t="n">
        <f aca="false">COUNTIFS(Rotation!$A$15:$A$385,"&gt;="&amp;$A38,Rotation!$A$15:$A$385,"&lt;"&amp;($A38+7),Rotation!$C$15:$C$385,"&lt;&gt;-")*Rotation!$B$9</f>
        <v>36</v>
      </c>
      <c r="C38" s="18" t="n">
        <f aca="false">COUNTIFS(Rotation!$A$15:$A$385,"&gt;="&amp;$A38,Rotation!$A$15:$A$385,"&lt;"&amp;($A38+7),Rotation!$D$15:$D$385,"&lt;&gt;-")*Rotation!$B$9</f>
        <v>48</v>
      </c>
      <c r="D38" s="18" t="n">
        <f aca="false">COUNTIFS(Rotation!$A$15:$A$385,"&gt;="&amp;$A38,Rotation!$A$15:$A$385,"&lt;"&amp;($A38+7),Rotation!$E$15:$E$385,"&lt;&gt;-")*Rotation!$B$9</f>
        <v>36</v>
      </c>
      <c r="E38" s="18" t="n">
        <f aca="false">COUNTIFS(Rotation!$A$15:$A$385,"&gt;="&amp;$A38,Rotation!$A$15:$A$385,"&lt;"&amp;($A38+7),Rotation!$F$15:$F$385,"&lt;&gt;-")*Rotation!$B$9</f>
        <v>48</v>
      </c>
      <c r="F38" s="18" t="n">
        <f aca="false">MAX(0,B38-40)</f>
        <v>0</v>
      </c>
      <c r="G38" s="18" t="n">
        <f aca="false">MAX(0,C38-40)</f>
        <v>8</v>
      </c>
      <c r="H38" s="18" t="n">
        <f aca="false">MAX(0,D38-40)</f>
        <v>0</v>
      </c>
      <c r="I38" s="18" t="n">
        <f aca="false">MAX(0,E38-40)</f>
        <v>8</v>
      </c>
      <c r="J38" s="18" t="n">
        <f aca="false">MAX(0,B38-44)</f>
        <v>0</v>
      </c>
      <c r="K38" s="18" t="n">
        <f aca="false">MAX(0,C38-44)</f>
        <v>4</v>
      </c>
      <c r="L38" s="18" t="n">
        <f aca="false">MAX(0,D38-44)</f>
        <v>0</v>
      </c>
      <c r="M38" s="18" t="n">
        <f aca="false">MAX(0,E38-44)</f>
        <v>4</v>
      </c>
    </row>
    <row r="39" customFormat="false" ht="15" hidden="false" customHeight="false" outlineLevel="0" collapsed="false">
      <c r="A39" s="16" t="n">
        <f aca="false">A38+7</f>
        <v>46565</v>
      </c>
      <c r="B39" s="18" t="n">
        <f aca="false">COUNTIFS(Rotation!$A$15:$A$385,"&gt;="&amp;$A39,Rotation!$A$15:$A$385,"&lt;"&amp;($A39+7),Rotation!$C$15:$C$385,"&lt;&gt;-")*Rotation!$B$9</f>
        <v>48</v>
      </c>
      <c r="C39" s="18" t="n">
        <f aca="false">COUNTIFS(Rotation!$A$15:$A$385,"&gt;="&amp;$A39,Rotation!$A$15:$A$385,"&lt;"&amp;($A39+7),Rotation!$D$15:$D$385,"&lt;&gt;-")*Rotation!$B$9</f>
        <v>36</v>
      </c>
      <c r="D39" s="18" t="n">
        <f aca="false">COUNTIFS(Rotation!$A$15:$A$385,"&gt;="&amp;$A39,Rotation!$A$15:$A$385,"&lt;"&amp;($A39+7),Rotation!$E$15:$E$385,"&lt;&gt;-")*Rotation!$B$9</f>
        <v>48</v>
      </c>
      <c r="E39" s="18" t="n">
        <f aca="false">COUNTIFS(Rotation!$A$15:$A$385,"&gt;="&amp;$A39,Rotation!$A$15:$A$385,"&lt;"&amp;($A39+7),Rotation!$F$15:$F$385,"&lt;&gt;-")*Rotation!$B$9</f>
        <v>36</v>
      </c>
      <c r="F39" s="18" t="n">
        <f aca="false">MAX(0,B39-40)</f>
        <v>8</v>
      </c>
      <c r="G39" s="18" t="n">
        <f aca="false">MAX(0,C39-40)</f>
        <v>0</v>
      </c>
      <c r="H39" s="18" t="n">
        <f aca="false">MAX(0,D39-40)</f>
        <v>8</v>
      </c>
      <c r="I39" s="18" t="n">
        <f aca="false">MAX(0,E39-40)</f>
        <v>0</v>
      </c>
      <c r="J39" s="18" t="n">
        <f aca="false">MAX(0,B39-44)</f>
        <v>4</v>
      </c>
      <c r="K39" s="18" t="n">
        <f aca="false">MAX(0,C39-44)</f>
        <v>0</v>
      </c>
      <c r="L39" s="18" t="n">
        <f aca="false">MAX(0,D39-44)</f>
        <v>4</v>
      </c>
      <c r="M39" s="18" t="n">
        <f aca="false">MAX(0,E39-44)</f>
        <v>0</v>
      </c>
    </row>
    <row r="40" customFormat="false" ht="15" hidden="false" customHeight="false" outlineLevel="0" collapsed="false">
      <c r="A40" s="16" t="n">
        <f aca="false">A39+7</f>
        <v>46572</v>
      </c>
      <c r="B40" s="18" t="n">
        <f aca="false">COUNTIFS(Rotation!$A$15:$A$385,"&gt;="&amp;$A40,Rotation!$A$15:$A$385,"&lt;"&amp;($A40+7),Rotation!$C$15:$C$385,"&lt;&gt;-")*Rotation!$B$9</f>
        <v>36</v>
      </c>
      <c r="C40" s="18" t="n">
        <f aca="false">COUNTIFS(Rotation!$A$15:$A$385,"&gt;="&amp;$A40,Rotation!$A$15:$A$385,"&lt;"&amp;($A40+7),Rotation!$D$15:$D$385,"&lt;&gt;-")*Rotation!$B$9</f>
        <v>48</v>
      </c>
      <c r="D40" s="18" t="n">
        <f aca="false">COUNTIFS(Rotation!$A$15:$A$385,"&gt;="&amp;$A40,Rotation!$A$15:$A$385,"&lt;"&amp;($A40+7),Rotation!$E$15:$E$385,"&lt;&gt;-")*Rotation!$B$9</f>
        <v>36</v>
      </c>
      <c r="E40" s="18" t="n">
        <f aca="false">COUNTIFS(Rotation!$A$15:$A$385,"&gt;="&amp;$A40,Rotation!$A$15:$A$385,"&lt;"&amp;($A40+7),Rotation!$F$15:$F$385,"&lt;&gt;-")*Rotation!$B$9</f>
        <v>48</v>
      </c>
      <c r="F40" s="18" t="n">
        <f aca="false">MAX(0,B40-40)</f>
        <v>0</v>
      </c>
      <c r="G40" s="18" t="n">
        <f aca="false">MAX(0,C40-40)</f>
        <v>8</v>
      </c>
      <c r="H40" s="18" t="n">
        <f aca="false">MAX(0,D40-40)</f>
        <v>0</v>
      </c>
      <c r="I40" s="18" t="n">
        <f aca="false">MAX(0,E40-40)</f>
        <v>8</v>
      </c>
      <c r="J40" s="18" t="n">
        <f aca="false">MAX(0,B40-44)</f>
        <v>0</v>
      </c>
      <c r="K40" s="18" t="n">
        <f aca="false">MAX(0,C40-44)</f>
        <v>4</v>
      </c>
      <c r="L40" s="18" t="n">
        <f aca="false">MAX(0,D40-44)</f>
        <v>0</v>
      </c>
      <c r="M40" s="18" t="n">
        <f aca="false">MAX(0,E40-44)</f>
        <v>4</v>
      </c>
    </row>
    <row r="41" customFormat="false" ht="15" hidden="false" customHeight="false" outlineLevel="0" collapsed="false">
      <c r="A41" s="16" t="n">
        <f aca="false">A40+7</f>
        <v>46579</v>
      </c>
      <c r="B41" s="18" t="n">
        <f aca="false">COUNTIFS(Rotation!$A$15:$A$385,"&gt;="&amp;$A41,Rotation!$A$15:$A$385,"&lt;"&amp;($A41+7),Rotation!$C$15:$C$385,"&lt;&gt;-")*Rotation!$B$9</f>
        <v>48</v>
      </c>
      <c r="C41" s="18" t="n">
        <f aca="false">COUNTIFS(Rotation!$A$15:$A$385,"&gt;="&amp;$A41,Rotation!$A$15:$A$385,"&lt;"&amp;($A41+7),Rotation!$D$15:$D$385,"&lt;&gt;-")*Rotation!$B$9</f>
        <v>36</v>
      </c>
      <c r="D41" s="18" t="n">
        <f aca="false">COUNTIFS(Rotation!$A$15:$A$385,"&gt;="&amp;$A41,Rotation!$A$15:$A$385,"&lt;"&amp;($A41+7),Rotation!$E$15:$E$385,"&lt;&gt;-")*Rotation!$B$9</f>
        <v>48</v>
      </c>
      <c r="E41" s="18" t="n">
        <f aca="false">COUNTIFS(Rotation!$A$15:$A$385,"&gt;="&amp;$A41,Rotation!$A$15:$A$385,"&lt;"&amp;($A41+7),Rotation!$F$15:$F$385,"&lt;&gt;-")*Rotation!$B$9</f>
        <v>36</v>
      </c>
      <c r="F41" s="18" t="n">
        <f aca="false">MAX(0,B41-40)</f>
        <v>8</v>
      </c>
      <c r="G41" s="18" t="n">
        <f aca="false">MAX(0,C41-40)</f>
        <v>0</v>
      </c>
      <c r="H41" s="18" t="n">
        <f aca="false">MAX(0,D41-40)</f>
        <v>8</v>
      </c>
      <c r="I41" s="18" t="n">
        <f aca="false">MAX(0,E41-40)</f>
        <v>0</v>
      </c>
      <c r="J41" s="18" t="n">
        <f aca="false">MAX(0,B41-44)</f>
        <v>4</v>
      </c>
      <c r="K41" s="18" t="n">
        <f aca="false">MAX(0,C41-44)</f>
        <v>0</v>
      </c>
      <c r="L41" s="18" t="n">
        <f aca="false">MAX(0,D41-44)</f>
        <v>4</v>
      </c>
      <c r="M41" s="18" t="n">
        <f aca="false">MAX(0,E41-44)</f>
        <v>0</v>
      </c>
    </row>
    <row r="42" customFormat="false" ht="15" hidden="false" customHeight="false" outlineLevel="0" collapsed="false">
      <c r="A42" s="16" t="n">
        <f aca="false">A41+7</f>
        <v>46586</v>
      </c>
      <c r="B42" s="18" t="n">
        <f aca="false">COUNTIFS(Rotation!$A$15:$A$385,"&gt;="&amp;$A42,Rotation!$A$15:$A$385,"&lt;"&amp;($A42+7),Rotation!$C$15:$C$385,"&lt;&gt;-")*Rotation!$B$9</f>
        <v>36</v>
      </c>
      <c r="C42" s="18" t="n">
        <f aca="false">COUNTIFS(Rotation!$A$15:$A$385,"&gt;="&amp;$A42,Rotation!$A$15:$A$385,"&lt;"&amp;($A42+7),Rotation!$D$15:$D$385,"&lt;&gt;-")*Rotation!$B$9</f>
        <v>48</v>
      </c>
      <c r="D42" s="18" t="n">
        <f aca="false">COUNTIFS(Rotation!$A$15:$A$385,"&gt;="&amp;$A42,Rotation!$A$15:$A$385,"&lt;"&amp;($A42+7),Rotation!$E$15:$E$385,"&lt;&gt;-")*Rotation!$B$9</f>
        <v>36</v>
      </c>
      <c r="E42" s="18" t="n">
        <f aca="false">COUNTIFS(Rotation!$A$15:$A$385,"&gt;="&amp;$A42,Rotation!$A$15:$A$385,"&lt;"&amp;($A42+7),Rotation!$F$15:$F$385,"&lt;&gt;-")*Rotation!$B$9</f>
        <v>48</v>
      </c>
      <c r="F42" s="18" t="n">
        <f aca="false">MAX(0,B42-40)</f>
        <v>0</v>
      </c>
      <c r="G42" s="18" t="n">
        <f aca="false">MAX(0,C42-40)</f>
        <v>8</v>
      </c>
      <c r="H42" s="18" t="n">
        <f aca="false">MAX(0,D42-40)</f>
        <v>0</v>
      </c>
      <c r="I42" s="18" t="n">
        <f aca="false">MAX(0,E42-40)</f>
        <v>8</v>
      </c>
      <c r="J42" s="18" t="n">
        <f aca="false">MAX(0,B42-44)</f>
        <v>0</v>
      </c>
      <c r="K42" s="18" t="n">
        <f aca="false">MAX(0,C42-44)</f>
        <v>4</v>
      </c>
      <c r="L42" s="18" t="n">
        <f aca="false">MAX(0,D42-44)</f>
        <v>0</v>
      </c>
      <c r="M42" s="18" t="n">
        <f aca="false">MAX(0,E42-44)</f>
        <v>4</v>
      </c>
    </row>
    <row r="43" customFormat="false" ht="15" hidden="false" customHeight="false" outlineLevel="0" collapsed="false">
      <c r="A43" s="16" t="n">
        <f aca="false">A42+7</f>
        <v>46593</v>
      </c>
      <c r="B43" s="18" t="n">
        <f aca="false">COUNTIFS(Rotation!$A$15:$A$385,"&gt;="&amp;$A43,Rotation!$A$15:$A$385,"&lt;"&amp;($A43+7),Rotation!$C$15:$C$385,"&lt;&gt;-")*Rotation!$B$9</f>
        <v>48</v>
      </c>
      <c r="C43" s="18" t="n">
        <f aca="false">COUNTIFS(Rotation!$A$15:$A$385,"&gt;="&amp;$A43,Rotation!$A$15:$A$385,"&lt;"&amp;($A43+7),Rotation!$D$15:$D$385,"&lt;&gt;-")*Rotation!$B$9</f>
        <v>36</v>
      </c>
      <c r="D43" s="18" t="n">
        <f aca="false">COUNTIFS(Rotation!$A$15:$A$385,"&gt;="&amp;$A43,Rotation!$A$15:$A$385,"&lt;"&amp;($A43+7),Rotation!$E$15:$E$385,"&lt;&gt;-")*Rotation!$B$9</f>
        <v>48</v>
      </c>
      <c r="E43" s="18" t="n">
        <f aca="false">COUNTIFS(Rotation!$A$15:$A$385,"&gt;="&amp;$A43,Rotation!$A$15:$A$385,"&lt;"&amp;($A43+7),Rotation!$F$15:$F$385,"&lt;&gt;-")*Rotation!$B$9</f>
        <v>36</v>
      </c>
      <c r="F43" s="18" t="n">
        <f aca="false">MAX(0,B43-40)</f>
        <v>8</v>
      </c>
      <c r="G43" s="18" t="n">
        <f aca="false">MAX(0,C43-40)</f>
        <v>0</v>
      </c>
      <c r="H43" s="18" t="n">
        <f aca="false">MAX(0,D43-40)</f>
        <v>8</v>
      </c>
      <c r="I43" s="18" t="n">
        <f aca="false">MAX(0,E43-40)</f>
        <v>0</v>
      </c>
      <c r="J43" s="18" t="n">
        <f aca="false">MAX(0,B43-44)</f>
        <v>4</v>
      </c>
      <c r="K43" s="18" t="n">
        <f aca="false">MAX(0,C43-44)</f>
        <v>0</v>
      </c>
      <c r="L43" s="18" t="n">
        <f aca="false">MAX(0,D43-44)</f>
        <v>4</v>
      </c>
      <c r="M43" s="18" t="n">
        <f aca="false">MAX(0,E43-44)</f>
        <v>0</v>
      </c>
    </row>
    <row r="44" customFormat="false" ht="15" hidden="false" customHeight="false" outlineLevel="0" collapsed="false">
      <c r="A44" s="16" t="n">
        <f aca="false">A43+7</f>
        <v>46600</v>
      </c>
      <c r="B44" s="18" t="n">
        <f aca="false">COUNTIFS(Rotation!$A$15:$A$385,"&gt;="&amp;$A44,Rotation!$A$15:$A$385,"&lt;"&amp;($A44+7),Rotation!$C$15:$C$385,"&lt;&gt;-")*Rotation!$B$9</f>
        <v>36</v>
      </c>
      <c r="C44" s="18" t="n">
        <f aca="false">COUNTIFS(Rotation!$A$15:$A$385,"&gt;="&amp;$A44,Rotation!$A$15:$A$385,"&lt;"&amp;($A44+7),Rotation!$D$15:$D$385,"&lt;&gt;-")*Rotation!$B$9</f>
        <v>48</v>
      </c>
      <c r="D44" s="18" t="n">
        <f aca="false">COUNTIFS(Rotation!$A$15:$A$385,"&gt;="&amp;$A44,Rotation!$A$15:$A$385,"&lt;"&amp;($A44+7),Rotation!$E$15:$E$385,"&lt;&gt;-")*Rotation!$B$9</f>
        <v>36</v>
      </c>
      <c r="E44" s="18" t="n">
        <f aca="false">COUNTIFS(Rotation!$A$15:$A$385,"&gt;="&amp;$A44,Rotation!$A$15:$A$385,"&lt;"&amp;($A44+7),Rotation!$F$15:$F$385,"&lt;&gt;-")*Rotation!$B$9</f>
        <v>48</v>
      </c>
      <c r="F44" s="18" t="n">
        <f aca="false">MAX(0,B44-40)</f>
        <v>0</v>
      </c>
      <c r="G44" s="18" t="n">
        <f aca="false">MAX(0,C44-40)</f>
        <v>8</v>
      </c>
      <c r="H44" s="18" t="n">
        <f aca="false">MAX(0,D44-40)</f>
        <v>0</v>
      </c>
      <c r="I44" s="18" t="n">
        <f aca="false">MAX(0,E44-40)</f>
        <v>8</v>
      </c>
      <c r="J44" s="18" t="n">
        <f aca="false">MAX(0,B44-44)</f>
        <v>0</v>
      </c>
      <c r="K44" s="18" t="n">
        <f aca="false">MAX(0,C44-44)</f>
        <v>4</v>
      </c>
      <c r="L44" s="18" t="n">
        <f aca="false">MAX(0,D44-44)</f>
        <v>0</v>
      </c>
      <c r="M44" s="18" t="n">
        <f aca="false">MAX(0,E44-44)</f>
        <v>4</v>
      </c>
    </row>
    <row r="45" customFormat="false" ht="15" hidden="false" customHeight="false" outlineLevel="0" collapsed="false">
      <c r="A45" s="16" t="n">
        <f aca="false">A44+7</f>
        <v>46607</v>
      </c>
      <c r="B45" s="18" t="n">
        <f aca="false">COUNTIFS(Rotation!$A$15:$A$385,"&gt;="&amp;$A45,Rotation!$A$15:$A$385,"&lt;"&amp;($A45+7),Rotation!$C$15:$C$385,"&lt;&gt;-")*Rotation!$B$9</f>
        <v>48</v>
      </c>
      <c r="C45" s="18" t="n">
        <f aca="false">COUNTIFS(Rotation!$A$15:$A$385,"&gt;="&amp;$A45,Rotation!$A$15:$A$385,"&lt;"&amp;($A45+7),Rotation!$D$15:$D$385,"&lt;&gt;-")*Rotation!$B$9</f>
        <v>36</v>
      </c>
      <c r="D45" s="18" t="n">
        <f aca="false">COUNTIFS(Rotation!$A$15:$A$385,"&gt;="&amp;$A45,Rotation!$A$15:$A$385,"&lt;"&amp;($A45+7),Rotation!$E$15:$E$385,"&lt;&gt;-")*Rotation!$B$9</f>
        <v>48</v>
      </c>
      <c r="E45" s="18" t="n">
        <f aca="false">COUNTIFS(Rotation!$A$15:$A$385,"&gt;="&amp;$A45,Rotation!$A$15:$A$385,"&lt;"&amp;($A45+7),Rotation!$F$15:$F$385,"&lt;&gt;-")*Rotation!$B$9</f>
        <v>36</v>
      </c>
      <c r="F45" s="18" t="n">
        <f aca="false">MAX(0,B45-40)</f>
        <v>8</v>
      </c>
      <c r="G45" s="18" t="n">
        <f aca="false">MAX(0,C45-40)</f>
        <v>0</v>
      </c>
      <c r="H45" s="18" t="n">
        <f aca="false">MAX(0,D45-40)</f>
        <v>8</v>
      </c>
      <c r="I45" s="18" t="n">
        <f aca="false">MAX(0,E45-40)</f>
        <v>0</v>
      </c>
      <c r="J45" s="18" t="n">
        <f aca="false">MAX(0,B45-44)</f>
        <v>4</v>
      </c>
      <c r="K45" s="18" t="n">
        <f aca="false">MAX(0,C45-44)</f>
        <v>0</v>
      </c>
      <c r="L45" s="18" t="n">
        <f aca="false">MAX(0,D45-44)</f>
        <v>4</v>
      </c>
      <c r="M45" s="18" t="n">
        <f aca="false">MAX(0,E45-44)</f>
        <v>0</v>
      </c>
    </row>
    <row r="46" customFormat="false" ht="15" hidden="false" customHeight="false" outlineLevel="0" collapsed="false">
      <c r="A46" s="16" t="n">
        <f aca="false">A45+7</f>
        <v>46614</v>
      </c>
      <c r="B46" s="18" t="n">
        <f aca="false">COUNTIFS(Rotation!$A$15:$A$385,"&gt;="&amp;$A46,Rotation!$A$15:$A$385,"&lt;"&amp;($A46+7),Rotation!$C$15:$C$385,"&lt;&gt;-")*Rotation!$B$9</f>
        <v>36</v>
      </c>
      <c r="C46" s="18" t="n">
        <f aca="false">COUNTIFS(Rotation!$A$15:$A$385,"&gt;="&amp;$A46,Rotation!$A$15:$A$385,"&lt;"&amp;($A46+7),Rotation!$D$15:$D$385,"&lt;&gt;-")*Rotation!$B$9</f>
        <v>48</v>
      </c>
      <c r="D46" s="18" t="n">
        <f aca="false">COUNTIFS(Rotation!$A$15:$A$385,"&gt;="&amp;$A46,Rotation!$A$15:$A$385,"&lt;"&amp;($A46+7),Rotation!$E$15:$E$385,"&lt;&gt;-")*Rotation!$B$9</f>
        <v>36</v>
      </c>
      <c r="E46" s="18" t="n">
        <f aca="false">COUNTIFS(Rotation!$A$15:$A$385,"&gt;="&amp;$A46,Rotation!$A$15:$A$385,"&lt;"&amp;($A46+7),Rotation!$F$15:$F$385,"&lt;&gt;-")*Rotation!$B$9</f>
        <v>48</v>
      </c>
      <c r="F46" s="18" t="n">
        <f aca="false">MAX(0,B46-40)</f>
        <v>0</v>
      </c>
      <c r="G46" s="18" t="n">
        <f aca="false">MAX(0,C46-40)</f>
        <v>8</v>
      </c>
      <c r="H46" s="18" t="n">
        <f aca="false">MAX(0,D46-40)</f>
        <v>0</v>
      </c>
      <c r="I46" s="18" t="n">
        <f aca="false">MAX(0,E46-40)</f>
        <v>8</v>
      </c>
      <c r="J46" s="18" t="n">
        <f aca="false">MAX(0,B46-44)</f>
        <v>0</v>
      </c>
      <c r="K46" s="18" t="n">
        <f aca="false">MAX(0,C46-44)</f>
        <v>4</v>
      </c>
      <c r="L46" s="18" t="n">
        <f aca="false">MAX(0,D46-44)</f>
        <v>0</v>
      </c>
      <c r="M46" s="18" t="n">
        <f aca="false">MAX(0,E46-44)</f>
        <v>4</v>
      </c>
    </row>
    <row r="47" customFormat="false" ht="15" hidden="false" customHeight="false" outlineLevel="0" collapsed="false">
      <c r="A47" s="16" t="n">
        <f aca="false">A46+7</f>
        <v>46621</v>
      </c>
      <c r="B47" s="18" t="n">
        <f aca="false">COUNTIFS(Rotation!$A$15:$A$385,"&gt;="&amp;$A47,Rotation!$A$15:$A$385,"&lt;"&amp;($A47+7),Rotation!$C$15:$C$385,"&lt;&gt;-")*Rotation!$B$9</f>
        <v>48</v>
      </c>
      <c r="C47" s="18" t="n">
        <f aca="false">COUNTIFS(Rotation!$A$15:$A$385,"&gt;="&amp;$A47,Rotation!$A$15:$A$385,"&lt;"&amp;($A47+7),Rotation!$D$15:$D$385,"&lt;&gt;-")*Rotation!$B$9</f>
        <v>36</v>
      </c>
      <c r="D47" s="18" t="n">
        <f aca="false">COUNTIFS(Rotation!$A$15:$A$385,"&gt;="&amp;$A47,Rotation!$A$15:$A$385,"&lt;"&amp;($A47+7),Rotation!$E$15:$E$385,"&lt;&gt;-")*Rotation!$B$9</f>
        <v>48</v>
      </c>
      <c r="E47" s="18" t="n">
        <f aca="false">COUNTIFS(Rotation!$A$15:$A$385,"&gt;="&amp;$A47,Rotation!$A$15:$A$385,"&lt;"&amp;($A47+7),Rotation!$F$15:$F$385,"&lt;&gt;-")*Rotation!$B$9</f>
        <v>36</v>
      </c>
      <c r="F47" s="18" t="n">
        <f aca="false">MAX(0,B47-40)</f>
        <v>8</v>
      </c>
      <c r="G47" s="18" t="n">
        <f aca="false">MAX(0,C47-40)</f>
        <v>0</v>
      </c>
      <c r="H47" s="18" t="n">
        <f aca="false">MAX(0,D47-40)</f>
        <v>8</v>
      </c>
      <c r="I47" s="18" t="n">
        <f aca="false">MAX(0,E47-40)</f>
        <v>0</v>
      </c>
      <c r="J47" s="18" t="n">
        <f aca="false">MAX(0,B47-44)</f>
        <v>4</v>
      </c>
      <c r="K47" s="18" t="n">
        <f aca="false">MAX(0,C47-44)</f>
        <v>0</v>
      </c>
      <c r="L47" s="18" t="n">
        <f aca="false">MAX(0,D47-44)</f>
        <v>4</v>
      </c>
      <c r="M47" s="18" t="n">
        <f aca="false">MAX(0,E47-44)</f>
        <v>0</v>
      </c>
    </row>
    <row r="48" customFormat="false" ht="15" hidden="false" customHeight="false" outlineLevel="0" collapsed="false">
      <c r="A48" s="16" t="n">
        <f aca="false">A47+7</f>
        <v>46628</v>
      </c>
      <c r="B48" s="18" t="n">
        <f aca="false">COUNTIFS(Rotation!$A$15:$A$385,"&gt;="&amp;$A48,Rotation!$A$15:$A$385,"&lt;"&amp;($A48+7),Rotation!$C$15:$C$385,"&lt;&gt;-")*Rotation!$B$9</f>
        <v>36</v>
      </c>
      <c r="C48" s="18" t="n">
        <f aca="false">COUNTIFS(Rotation!$A$15:$A$385,"&gt;="&amp;$A48,Rotation!$A$15:$A$385,"&lt;"&amp;($A48+7),Rotation!$D$15:$D$385,"&lt;&gt;-")*Rotation!$B$9</f>
        <v>48</v>
      </c>
      <c r="D48" s="18" t="n">
        <f aca="false">COUNTIFS(Rotation!$A$15:$A$385,"&gt;="&amp;$A48,Rotation!$A$15:$A$385,"&lt;"&amp;($A48+7),Rotation!$E$15:$E$385,"&lt;&gt;-")*Rotation!$B$9</f>
        <v>36</v>
      </c>
      <c r="E48" s="18" t="n">
        <f aca="false">COUNTIFS(Rotation!$A$15:$A$385,"&gt;="&amp;$A48,Rotation!$A$15:$A$385,"&lt;"&amp;($A48+7),Rotation!$F$15:$F$385,"&lt;&gt;-")*Rotation!$B$9</f>
        <v>48</v>
      </c>
      <c r="F48" s="18" t="n">
        <f aca="false">MAX(0,B48-40)</f>
        <v>0</v>
      </c>
      <c r="G48" s="18" t="n">
        <f aca="false">MAX(0,C48-40)</f>
        <v>8</v>
      </c>
      <c r="H48" s="18" t="n">
        <f aca="false">MAX(0,D48-40)</f>
        <v>0</v>
      </c>
      <c r="I48" s="18" t="n">
        <f aca="false">MAX(0,E48-40)</f>
        <v>8</v>
      </c>
      <c r="J48" s="18" t="n">
        <f aca="false">MAX(0,B48-44)</f>
        <v>0</v>
      </c>
      <c r="K48" s="18" t="n">
        <f aca="false">MAX(0,C48-44)</f>
        <v>4</v>
      </c>
      <c r="L48" s="18" t="n">
        <f aca="false">MAX(0,D48-44)</f>
        <v>0</v>
      </c>
      <c r="M48" s="18" t="n">
        <f aca="false">MAX(0,E48-44)</f>
        <v>4</v>
      </c>
    </row>
    <row r="49" customFormat="false" ht="15" hidden="false" customHeight="false" outlineLevel="0" collapsed="false">
      <c r="A49" s="16" t="n">
        <f aca="false">A48+7</f>
        <v>46635</v>
      </c>
      <c r="B49" s="18" t="n">
        <f aca="false">COUNTIFS(Rotation!$A$15:$A$385,"&gt;="&amp;$A49,Rotation!$A$15:$A$385,"&lt;"&amp;($A49+7),Rotation!$C$15:$C$385,"&lt;&gt;-")*Rotation!$B$9</f>
        <v>48</v>
      </c>
      <c r="C49" s="18" t="n">
        <f aca="false">COUNTIFS(Rotation!$A$15:$A$385,"&gt;="&amp;$A49,Rotation!$A$15:$A$385,"&lt;"&amp;($A49+7),Rotation!$D$15:$D$385,"&lt;&gt;-")*Rotation!$B$9</f>
        <v>36</v>
      </c>
      <c r="D49" s="18" t="n">
        <f aca="false">COUNTIFS(Rotation!$A$15:$A$385,"&gt;="&amp;$A49,Rotation!$A$15:$A$385,"&lt;"&amp;($A49+7),Rotation!$E$15:$E$385,"&lt;&gt;-")*Rotation!$B$9</f>
        <v>48</v>
      </c>
      <c r="E49" s="18" t="n">
        <f aca="false">COUNTIFS(Rotation!$A$15:$A$385,"&gt;="&amp;$A49,Rotation!$A$15:$A$385,"&lt;"&amp;($A49+7),Rotation!$F$15:$F$385,"&lt;&gt;-")*Rotation!$B$9</f>
        <v>36</v>
      </c>
      <c r="F49" s="18" t="n">
        <f aca="false">MAX(0,B49-40)</f>
        <v>8</v>
      </c>
      <c r="G49" s="18" t="n">
        <f aca="false">MAX(0,C49-40)</f>
        <v>0</v>
      </c>
      <c r="H49" s="18" t="n">
        <f aca="false">MAX(0,D49-40)</f>
        <v>8</v>
      </c>
      <c r="I49" s="18" t="n">
        <f aca="false">MAX(0,E49-40)</f>
        <v>0</v>
      </c>
      <c r="J49" s="18" t="n">
        <f aca="false">MAX(0,B49-44)</f>
        <v>4</v>
      </c>
      <c r="K49" s="18" t="n">
        <f aca="false">MAX(0,C49-44)</f>
        <v>0</v>
      </c>
      <c r="L49" s="18" t="n">
        <f aca="false">MAX(0,D49-44)</f>
        <v>4</v>
      </c>
      <c r="M49" s="18" t="n">
        <f aca="false">MAX(0,E49-44)</f>
        <v>0</v>
      </c>
    </row>
    <row r="50" customFormat="false" ht="15" hidden="false" customHeight="false" outlineLevel="0" collapsed="false">
      <c r="A50" s="16" t="n">
        <f aca="false">A49+7</f>
        <v>46642</v>
      </c>
      <c r="B50" s="18" t="n">
        <f aca="false">COUNTIFS(Rotation!$A$15:$A$385,"&gt;="&amp;$A50,Rotation!$A$15:$A$385,"&lt;"&amp;($A50+7),Rotation!$C$15:$C$385,"&lt;&gt;-")*Rotation!$B$9</f>
        <v>36</v>
      </c>
      <c r="C50" s="18" t="n">
        <f aca="false">COUNTIFS(Rotation!$A$15:$A$385,"&gt;="&amp;$A50,Rotation!$A$15:$A$385,"&lt;"&amp;($A50+7),Rotation!$D$15:$D$385,"&lt;&gt;-")*Rotation!$B$9</f>
        <v>48</v>
      </c>
      <c r="D50" s="18" t="n">
        <f aca="false">COUNTIFS(Rotation!$A$15:$A$385,"&gt;="&amp;$A50,Rotation!$A$15:$A$385,"&lt;"&amp;($A50+7),Rotation!$E$15:$E$385,"&lt;&gt;-")*Rotation!$B$9</f>
        <v>36</v>
      </c>
      <c r="E50" s="18" t="n">
        <f aca="false">COUNTIFS(Rotation!$A$15:$A$385,"&gt;="&amp;$A50,Rotation!$A$15:$A$385,"&lt;"&amp;($A50+7),Rotation!$F$15:$F$385,"&lt;&gt;-")*Rotation!$B$9</f>
        <v>48</v>
      </c>
      <c r="F50" s="18" t="n">
        <f aca="false">MAX(0,B50-40)</f>
        <v>0</v>
      </c>
      <c r="G50" s="18" t="n">
        <f aca="false">MAX(0,C50-40)</f>
        <v>8</v>
      </c>
      <c r="H50" s="18" t="n">
        <f aca="false">MAX(0,D50-40)</f>
        <v>0</v>
      </c>
      <c r="I50" s="18" t="n">
        <f aca="false">MAX(0,E50-40)</f>
        <v>8</v>
      </c>
      <c r="J50" s="18" t="n">
        <f aca="false">MAX(0,B50-44)</f>
        <v>0</v>
      </c>
      <c r="K50" s="18" t="n">
        <f aca="false">MAX(0,C50-44)</f>
        <v>4</v>
      </c>
      <c r="L50" s="18" t="n">
        <f aca="false">MAX(0,D50-44)</f>
        <v>0</v>
      </c>
      <c r="M50" s="18" t="n">
        <f aca="false">MAX(0,E50-44)</f>
        <v>4</v>
      </c>
    </row>
    <row r="51" customFormat="false" ht="15" hidden="false" customHeight="false" outlineLevel="0" collapsed="false">
      <c r="A51" s="16" t="n">
        <f aca="false">A50+7</f>
        <v>46649</v>
      </c>
      <c r="B51" s="18" t="n">
        <f aca="false">COUNTIFS(Rotation!$A$15:$A$385,"&gt;="&amp;$A51,Rotation!$A$15:$A$385,"&lt;"&amp;($A51+7),Rotation!$C$15:$C$385,"&lt;&gt;-")*Rotation!$B$9</f>
        <v>48</v>
      </c>
      <c r="C51" s="18" t="n">
        <f aca="false">COUNTIFS(Rotation!$A$15:$A$385,"&gt;="&amp;$A51,Rotation!$A$15:$A$385,"&lt;"&amp;($A51+7),Rotation!$D$15:$D$385,"&lt;&gt;-")*Rotation!$B$9</f>
        <v>36</v>
      </c>
      <c r="D51" s="18" t="n">
        <f aca="false">COUNTIFS(Rotation!$A$15:$A$385,"&gt;="&amp;$A51,Rotation!$A$15:$A$385,"&lt;"&amp;($A51+7),Rotation!$E$15:$E$385,"&lt;&gt;-")*Rotation!$B$9</f>
        <v>48</v>
      </c>
      <c r="E51" s="18" t="n">
        <f aca="false">COUNTIFS(Rotation!$A$15:$A$385,"&gt;="&amp;$A51,Rotation!$A$15:$A$385,"&lt;"&amp;($A51+7),Rotation!$F$15:$F$385,"&lt;&gt;-")*Rotation!$B$9</f>
        <v>36</v>
      </c>
      <c r="F51" s="18" t="n">
        <f aca="false">MAX(0,B51-40)</f>
        <v>8</v>
      </c>
      <c r="G51" s="18" t="n">
        <f aca="false">MAX(0,C51-40)</f>
        <v>0</v>
      </c>
      <c r="H51" s="18" t="n">
        <f aca="false">MAX(0,D51-40)</f>
        <v>8</v>
      </c>
      <c r="I51" s="18" t="n">
        <f aca="false">MAX(0,E51-40)</f>
        <v>0</v>
      </c>
      <c r="J51" s="18" t="n">
        <f aca="false">MAX(0,B51-44)</f>
        <v>4</v>
      </c>
      <c r="K51" s="18" t="n">
        <f aca="false">MAX(0,C51-44)</f>
        <v>0</v>
      </c>
      <c r="L51" s="18" t="n">
        <f aca="false">MAX(0,D51-44)</f>
        <v>4</v>
      </c>
      <c r="M51" s="18" t="n">
        <f aca="false">MAX(0,E51-44)</f>
        <v>0</v>
      </c>
    </row>
    <row r="52" customFormat="false" ht="15" hidden="false" customHeight="false" outlineLevel="0" collapsed="false">
      <c r="A52" s="16" t="n">
        <f aca="false">A51+7</f>
        <v>46656</v>
      </c>
      <c r="B52" s="18" t="n">
        <f aca="false">COUNTIFS(Rotation!$A$15:$A$385,"&gt;="&amp;$A52,Rotation!$A$15:$A$385,"&lt;"&amp;($A52+7),Rotation!$C$15:$C$385,"&lt;&gt;-")*Rotation!$B$9</f>
        <v>36</v>
      </c>
      <c r="C52" s="18" t="n">
        <f aca="false">COUNTIFS(Rotation!$A$15:$A$385,"&gt;="&amp;$A52,Rotation!$A$15:$A$385,"&lt;"&amp;($A52+7),Rotation!$D$15:$D$385,"&lt;&gt;-")*Rotation!$B$9</f>
        <v>48</v>
      </c>
      <c r="D52" s="18" t="n">
        <f aca="false">COUNTIFS(Rotation!$A$15:$A$385,"&gt;="&amp;$A52,Rotation!$A$15:$A$385,"&lt;"&amp;($A52+7),Rotation!$E$15:$E$385,"&lt;&gt;-")*Rotation!$B$9</f>
        <v>36</v>
      </c>
      <c r="E52" s="18" t="n">
        <f aca="false">COUNTIFS(Rotation!$A$15:$A$385,"&gt;="&amp;$A52,Rotation!$A$15:$A$385,"&lt;"&amp;($A52+7),Rotation!$F$15:$F$385,"&lt;&gt;-")*Rotation!$B$9</f>
        <v>48</v>
      </c>
      <c r="F52" s="18" t="n">
        <f aca="false">MAX(0,B52-40)</f>
        <v>0</v>
      </c>
      <c r="G52" s="18" t="n">
        <f aca="false">MAX(0,C52-40)</f>
        <v>8</v>
      </c>
      <c r="H52" s="18" t="n">
        <f aca="false">MAX(0,D52-40)</f>
        <v>0</v>
      </c>
      <c r="I52" s="18" t="n">
        <f aca="false">MAX(0,E52-40)</f>
        <v>8</v>
      </c>
      <c r="J52" s="18" t="n">
        <f aca="false">MAX(0,B52-44)</f>
        <v>0</v>
      </c>
      <c r="K52" s="18" t="n">
        <f aca="false">MAX(0,C52-44)</f>
        <v>4</v>
      </c>
      <c r="L52" s="18" t="n">
        <f aca="false">MAX(0,D52-44)</f>
        <v>0</v>
      </c>
      <c r="M52" s="18" t="n">
        <f aca="false">MAX(0,E52-44)</f>
        <v>4</v>
      </c>
    </row>
    <row r="53" customFormat="false" ht="15" hidden="false" customHeight="false" outlineLevel="0" collapsed="false">
      <c r="A53" s="16" t="n">
        <f aca="false">A52+7</f>
        <v>46663</v>
      </c>
      <c r="B53" s="18" t="n">
        <f aca="false">COUNTIFS(Rotation!$A$15:$A$385,"&gt;="&amp;$A53,Rotation!$A$15:$A$385,"&lt;"&amp;($A53+7),Rotation!$C$15:$C$385,"&lt;&gt;-")*Rotation!$B$9</f>
        <v>48</v>
      </c>
      <c r="C53" s="18" t="n">
        <f aca="false">COUNTIFS(Rotation!$A$15:$A$385,"&gt;="&amp;$A53,Rotation!$A$15:$A$385,"&lt;"&amp;($A53+7),Rotation!$D$15:$D$385,"&lt;&gt;-")*Rotation!$B$9</f>
        <v>36</v>
      </c>
      <c r="D53" s="18" t="n">
        <f aca="false">COUNTIFS(Rotation!$A$15:$A$385,"&gt;="&amp;$A53,Rotation!$A$15:$A$385,"&lt;"&amp;($A53+7),Rotation!$E$15:$E$385,"&lt;&gt;-")*Rotation!$B$9</f>
        <v>48</v>
      </c>
      <c r="E53" s="18" t="n">
        <f aca="false">COUNTIFS(Rotation!$A$15:$A$385,"&gt;="&amp;$A53,Rotation!$A$15:$A$385,"&lt;"&amp;($A53+7),Rotation!$F$15:$F$385,"&lt;&gt;-")*Rotation!$B$9</f>
        <v>36</v>
      </c>
      <c r="F53" s="18" t="n">
        <f aca="false">MAX(0,B53-40)</f>
        <v>8</v>
      </c>
      <c r="G53" s="18" t="n">
        <f aca="false">MAX(0,C53-40)</f>
        <v>0</v>
      </c>
      <c r="H53" s="18" t="n">
        <f aca="false">MAX(0,D53-40)</f>
        <v>8</v>
      </c>
      <c r="I53" s="18" t="n">
        <f aca="false">MAX(0,E53-40)</f>
        <v>0</v>
      </c>
      <c r="J53" s="18" t="n">
        <f aca="false">MAX(0,B53-44)</f>
        <v>4</v>
      </c>
      <c r="K53" s="18" t="n">
        <f aca="false">MAX(0,C53-44)</f>
        <v>0</v>
      </c>
      <c r="L53" s="18" t="n">
        <f aca="false">MAX(0,D53-44)</f>
        <v>4</v>
      </c>
      <c r="M53" s="18" t="n">
        <f aca="false">MAX(0,E53-44)</f>
        <v>0</v>
      </c>
    </row>
    <row r="54" customFormat="false" ht="15" hidden="false" customHeight="false" outlineLevel="0" collapsed="false">
      <c r="A54" s="16" t="n">
        <f aca="false">A53+7</f>
        <v>46670</v>
      </c>
      <c r="B54" s="18" t="n">
        <f aca="false">COUNTIFS(Rotation!$A$15:$A$385,"&gt;="&amp;$A54,Rotation!$A$15:$A$385,"&lt;"&amp;($A54+7),Rotation!$C$15:$C$385,"&lt;&gt;-")*Rotation!$B$9</f>
        <v>36</v>
      </c>
      <c r="C54" s="18" t="n">
        <f aca="false">COUNTIFS(Rotation!$A$15:$A$385,"&gt;="&amp;$A54,Rotation!$A$15:$A$385,"&lt;"&amp;($A54+7),Rotation!$D$15:$D$385,"&lt;&gt;-")*Rotation!$B$9</f>
        <v>48</v>
      </c>
      <c r="D54" s="18" t="n">
        <f aca="false">COUNTIFS(Rotation!$A$15:$A$385,"&gt;="&amp;$A54,Rotation!$A$15:$A$385,"&lt;"&amp;($A54+7),Rotation!$E$15:$E$385,"&lt;&gt;-")*Rotation!$B$9</f>
        <v>36</v>
      </c>
      <c r="E54" s="18" t="n">
        <f aca="false">COUNTIFS(Rotation!$A$15:$A$385,"&gt;="&amp;$A54,Rotation!$A$15:$A$385,"&lt;"&amp;($A54+7),Rotation!$F$15:$F$385,"&lt;&gt;-")*Rotation!$B$9</f>
        <v>48</v>
      </c>
      <c r="F54" s="18" t="n">
        <f aca="false">MAX(0,B54-40)</f>
        <v>0</v>
      </c>
      <c r="G54" s="18" t="n">
        <f aca="false">MAX(0,C54-40)</f>
        <v>8</v>
      </c>
      <c r="H54" s="18" t="n">
        <f aca="false">MAX(0,D54-40)</f>
        <v>0</v>
      </c>
      <c r="I54" s="18" t="n">
        <f aca="false">MAX(0,E54-40)</f>
        <v>8</v>
      </c>
      <c r="J54" s="18" t="n">
        <f aca="false">MAX(0,B54-44)</f>
        <v>0</v>
      </c>
      <c r="K54" s="18" t="n">
        <f aca="false">MAX(0,C54-44)</f>
        <v>4</v>
      </c>
      <c r="L54" s="18" t="n">
        <f aca="false">MAX(0,D54-44)</f>
        <v>0</v>
      </c>
      <c r="M54" s="18" t="n">
        <f aca="false">MAX(0,E54-44)</f>
        <v>4</v>
      </c>
    </row>
    <row r="55" customFormat="false" ht="15" hidden="false" customHeight="false" outlineLevel="0" collapsed="false">
      <c r="A55" s="16" t="n">
        <f aca="false">A54+7</f>
        <v>46677</v>
      </c>
      <c r="B55" s="18" t="n">
        <f aca="false">COUNTIFS(Rotation!$A$15:$A$385,"&gt;="&amp;$A55,Rotation!$A$15:$A$385,"&lt;"&amp;($A55+7),Rotation!$C$15:$C$385,"&lt;&gt;-")*Rotation!$B$9</f>
        <v>48</v>
      </c>
      <c r="C55" s="18" t="n">
        <f aca="false">COUNTIFS(Rotation!$A$15:$A$385,"&gt;="&amp;$A55,Rotation!$A$15:$A$385,"&lt;"&amp;($A55+7),Rotation!$D$15:$D$385,"&lt;&gt;-")*Rotation!$B$9</f>
        <v>36</v>
      </c>
      <c r="D55" s="18" t="n">
        <f aca="false">COUNTIFS(Rotation!$A$15:$A$385,"&gt;="&amp;$A55,Rotation!$A$15:$A$385,"&lt;"&amp;($A55+7),Rotation!$E$15:$E$385,"&lt;&gt;-")*Rotation!$B$9</f>
        <v>48</v>
      </c>
      <c r="E55" s="18" t="n">
        <f aca="false">COUNTIFS(Rotation!$A$15:$A$385,"&gt;="&amp;$A55,Rotation!$A$15:$A$385,"&lt;"&amp;($A55+7),Rotation!$F$15:$F$385,"&lt;&gt;-")*Rotation!$B$9</f>
        <v>36</v>
      </c>
      <c r="F55" s="18" t="n">
        <f aca="false">MAX(0,B55-40)</f>
        <v>8</v>
      </c>
      <c r="G55" s="18" t="n">
        <f aca="false">MAX(0,C55-40)</f>
        <v>0</v>
      </c>
      <c r="H55" s="18" t="n">
        <f aca="false">MAX(0,D55-40)</f>
        <v>8</v>
      </c>
      <c r="I55" s="18" t="n">
        <f aca="false">MAX(0,E55-40)</f>
        <v>0</v>
      </c>
      <c r="J55" s="18" t="n">
        <f aca="false">MAX(0,B55-44)</f>
        <v>4</v>
      </c>
      <c r="K55" s="18" t="n">
        <f aca="false">MAX(0,C55-44)</f>
        <v>0</v>
      </c>
      <c r="L55" s="18" t="n">
        <f aca="false">MAX(0,D55-44)</f>
        <v>4</v>
      </c>
      <c r="M55" s="18" t="n">
        <f aca="false">MAX(0,E55-44)</f>
        <v>0</v>
      </c>
    </row>
    <row r="56" customFormat="false" ht="15" hidden="false" customHeight="false" outlineLevel="0" collapsed="false">
      <c r="A56" s="16" t="n">
        <f aca="false">A55+7</f>
        <v>46684</v>
      </c>
      <c r="B56" s="18" t="n">
        <f aca="false">COUNTIFS(Rotation!$A$15:$A$385,"&gt;="&amp;$A56,Rotation!$A$15:$A$385,"&lt;"&amp;($A56+7),Rotation!$C$15:$C$385,"&lt;&gt;-")*Rotation!$B$9</f>
        <v>36</v>
      </c>
      <c r="C56" s="18" t="n">
        <f aca="false">COUNTIFS(Rotation!$A$15:$A$385,"&gt;="&amp;$A56,Rotation!$A$15:$A$385,"&lt;"&amp;($A56+7),Rotation!$D$15:$D$385,"&lt;&gt;-")*Rotation!$B$9</f>
        <v>48</v>
      </c>
      <c r="D56" s="18" t="n">
        <f aca="false">COUNTIFS(Rotation!$A$15:$A$385,"&gt;="&amp;$A56,Rotation!$A$15:$A$385,"&lt;"&amp;($A56+7),Rotation!$E$15:$E$385,"&lt;&gt;-")*Rotation!$B$9</f>
        <v>36</v>
      </c>
      <c r="E56" s="18" t="n">
        <f aca="false">COUNTIFS(Rotation!$A$15:$A$385,"&gt;="&amp;$A56,Rotation!$A$15:$A$385,"&lt;"&amp;($A56+7),Rotation!$F$15:$F$385,"&lt;&gt;-")*Rotation!$B$9</f>
        <v>48</v>
      </c>
      <c r="F56" s="18" t="n">
        <f aca="false">MAX(0,B56-40)</f>
        <v>0</v>
      </c>
      <c r="G56" s="18" t="n">
        <f aca="false">MAX(0,C56-40)</f>
        <v>8</v>
      </c>
      <c r="H56" s="18" t="n">
        <f aca="false">MAX(0,D56-40)</f>
        <v>0</v>
      </c>
      <c r="I56" s="18" t="n">
        <f aca="false">MAX(0,E56-40)</f>
        <v>8</v>
      </c>
      <c r="J56" s="18" t="n">
        <f aca="false">MAX(0,B56-44)</f>
        <v>0</v>
      </c>
      <c r="K56" s="18" t="n">
        <f aca="false">MAX(0,C56-44)</f>
        <v>4</v>
      </c>
      <c r="L56" s="18" t="n">
        <f aca="false">MAX(0,D56-44)</f>
        <v>0</v>
      </c>
      <c r="M56" s="18" t="n">
        <f aca="false">MAX(0,E56-44)</f>
        <v>4</v>
      </c>
    </row>
    <row r="57" customFormat="false" ht="15" hidden="false" customHeight="false" outlineLevel="0" collapsed="false">
      <c r="A57" s="16" t="n">
        <f aca="false">A56+7</f>
        <v>46691</v>
      </c>
      <c r="B57" s="18" t="n">
        <f aca="false">COUNTIFS(Rotation!$A$15:$A$385,"&gt;="&amp;$A57,Rotation!$A$15:$A$385,"&lt;"&amp;($A57+7),Rotation!$C$15:$C$385,"&lt;&gt;-")*Rotation!$B$9</f>
        <v>48</v>
      </c>
      <c r="C57" s="18" t="n">
        <f aca="false">COUNTIFS(Rotation!$A$15:$A$385,"&gt;="&amp;$A57,Rotation!$A$15:$A$385,"&lt;"&amp;($A57+7),Rotation!$D$15:$D$385,"&lt;&gt;-")*Rotation!$B$9</f>
        <v>36</v>
      </c>
      <c r="D57" s="18" t="n">
        <f aca="false">COUNTIFS(Rotation!$A$15:$A$385,"&gt;="&amp;$A57,Rotation!$A$15:$A$385,"&lt;"&amp;($A57+7),Rotation!$E$15:$E$385,"&lt;&gt;-")*Rotation!$B$9</f>
        <v>48</v>
      </c>
      <c r="E57" s="18" t="n">
        <f aca="false">COUNTIFS(Rotation!$A$15:$A$385,"&gt;="&amp;$A57,Rotation!$A$15:$A$385,"&lt;"&amp;($A57+7),Rotation!$F$15:$F$385,"&lt;&gt;-")*Rotation!$B$9</f>
        <v>36</v>
      </c>
      <c r="F57" s="18" t="n">
        <f aca="false">MAX(0,B57-40)</f>
        <v>8</v>
      </c>
      <c r="G57" s="18" t="n">
        <f aca="false">MAX(0,C57-40)</f>
        <v>0</v>
      </c>
      <c r="H57" s="18" t="n">
        <f aca="false">MAX(0,D57-40)</f>
        <v>8</v>
      </c>
      <c r="I57" s="18" t="n">
        <f aca="false">MAX(0,E57-40)</f>
        <v>0</v>
      </c>
      <c r="J57" s="18" t="n">
        <f aca="false">MAX(0,B57-44)</f>
        <v>4</v>
      </c>
      <c r="K57" s="18" t="n">
        <f aca="false">MAX(0,C57-44)</f>
        <v>0</v>
      </c>
      <c r="L57" s="18" t="n">
        <f aca="false">MAX(0,D57-44)</f>
        <v>4</v>
      </c>
      <c r="M57" s="18" t="n">
        <f aca="false">MAX(0,E57-44)</f>
        <v>0</v>
      </c>
    </row>
    <row r="59" customFormat="false" ht="15" hidden="false" customHeight="false" outlineLevel="0" collapsed="false">
      <c r="A59" s="8" t="s">
        <v>50</v>
      </c>
      <c r="B59" s="20" t="n">
        <f aca="false">ROUND(AVERAGE(B6:B57),1)</f>
        <v>42</v>
      </c>
      <c r="C59" s="20" t="n">
        <f aca="false">ROUND(AVERAGE(C6:C57),1)</f>
        <v>42</v>
      </c>
      <c r="D59" s="20" t="n">
        <f aca="false">ROUND(AVERAGE(D6:D57),1)</f>
        <v>42</v>
      </c>
      <c r="E59" s="20" t="n">
        <f aca="false">ROUND(AVERAGE(E6:E57),1)</f>
        <v>42</v>
      </c>
      <c r="F59" s="20" t="n">
        <f aca="false">ROUND(AVERAGE(F6:F57),1)</f>
        <v>4</v>
      </c>
      <c r="G59" s="20" t="n">
        <f aca="false">ROUND(AVERAGE(G6:G57),1)</f>
        <v>4</v>
      </c>
      <c r="H59" s="20" t="n">
        <f aca="false">ROUND(AVERAGE(H6:H57),1)</f>
        <v>4</v>
      </c>
      <c r="I59" s="20" t="n">
        <f aca="false">ROUND(AVERAGE(I6:I57),1)</f>
        <v>4</v>
      </c>
      <c r="J59" s="20" t="n">
        <f aca="false">ROUND(AVERAGE(J6:J57),1)</f>
        <v>2</v>
      </c>
      <c r="K59" s="20" t="n">
        <f aca="false">ROUND(AVERAGE(K6:K57),1)</f>
        <v>2</v>
      </c>
      <c r="L59" s="20" t="n">
        <f aca="false">ROUND(AVERAGE(L6:L57),1)</f>
        <v>2</v>
      </c>
      <c r="M59" s="20" t="n">
        <f aca="false">ROUND(AVERAGE(M6:M57),1)</f>
        <v>2</v>
      </c>
    </row>
    <row r="60" customFormat="false" ht="15" hidden="false" customHeight="false" outlineLevel="0" collapsed="false">
      <c r="A60" s="8" t="s">
        <v>51</v>
      </c>
      <c r="B60" s="20" t="n">
        <f aca="false">SUM(B6:B57)</f>
        <v>2184</v>
      </c>
      <c r="C60" s="20" t="n">
        <f aca="false">SUM(C6:C57)</f>
        <v>2184</v>
      </c>
      <c r="D60" s="20" t="n">
        <f aca="false">SUM(D6:D57)</f>
        <v>2184</v>
      </c>
      <c r="E60" s="20" t="n">
        <f aca="false">SUM(E6:E57)</f>
        <v>2184</v>
      </c>
      <c r="F60" s="20" t="n">
        <f aca="false">SUM(F6:F57)</f>
        <v>208</v>
      </c>
      <c r="G60" s="20" t="n">
        <f aca="false">SUM(G6:G57)</f>
        <v>208</v>
      </c>
      <c r="H60" s="20" t="n">
        <f aca="false">SUM(H6:H57)</f>
        <v>208</v>
      </c>
      <c r="I60" s="20" t="n">
        <f aca="false">SUM(I6:I57)</f>
        <v>208</v>
      </c>
      <c r="J60" s="20" t="n">
        <f aca="false">SUM(J6:J57)</f>
        <v>104</v>
      </c>
      <c r="K60" s="20" t="n">
        <f aca="false">SUM(K6:K57)</f>
        <v>104</v>
      </c>
      <c r="L60" s="20" t="n">
        <f aca="false">SUM(L6:L57)</f>
        <v>104</v>
      </c>
      <c r="M60" s="20" t="n">
        <f aca="false">SUM(M6:M57)</f>
        <v>104</v>
      </c>
    </row>
  </sheetData>
  <mergeCells count="4">
    <mergeCell ref="A2:M2"/>
    <mergeCell ref="B4:E4"/>
    <mergeCell ref="F4:I4"/>
    <mergeCell ref="J4:M4"/>
  </mergeCells>
  <printOptions headings="false" gridLines="false" gridLinesSet="true" horizontalCentered="false" verticalCentered="false"/>
  <pageMargins left="0.5" right="0.5" top="0.6" bottom="0.7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&amp;CRotation calendar from GuardChek, guardchek.com, (888) 883-3409. General guidance, not legal advice.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4"/>
    <col collapsed="false" customWidth="true" hidden="false" outlineLevel="0" max="3" min="3" style="0" width="52"/>
  </cols>
  <sheetData>
    <row r="1" customFormat="false" ht="18.55" hidden="false" customHeight="false" outlineLevel="0" collapsed="false">
      <c r="A1" s="6" t="s">
        <v>52</v>
      </c>
    </row>
    <row r="2" customFormat="false" ht="15" hidden="false" customHeight="false" outlineLevel="0" collapsed="false">
      <c r="A2" s="7" t="s">
        <v>53</v>
      </c>
    </row>
    <row r="4" customFormat="false" ht="15" hidden="false" customHeight="false" outlineLevel="0" collapsed="false">
      <c r="A4" s="21" t="s">
        <v>54</v>
      </c>
      <c r="B4" s="22" t="n">
        <v>1</v>
      </c>
      <c r="C4" s="11" t="s">
        <v>55</v>
      </c>
    </row>
    <row r="5" customFormat="false" ht="15" hidden="false" customHeight="false" outlineLevel="0" collapsed="false">
      <c r="A5" s="21" t="s">
        <v>56</v>
      </c>
      <c r="B5" s="22" t="n">
        <v>24</v>
      </c>
      <c r="C5" s="11"/>
    </row>
    <row r="6" customFormat="false" ht="15" hidden="false" customHeight="false" outlineLevel="0" collapsed="false">
      <c r="A6" s="21" t="s">
        <v>57</v>
      </c>
      <c r="B6" s="22" t="n">
        <v>7</v>
      </c>
      <c r="C6" s="11"/>
    </row>
    <row r="7" customFormat="false" ht="15" hidden="false" customHeight="false" outlineLevel="0" collapsed="false">
      <c r="A7" s="21" t="s">
        <v>58</v>
      </c>
      <c r="B7" s="17" t="n">
        <f aca="false">ROUND(INDEX(Patterns!$E$5:$E$31,MATCH(Rotation!$B$5&amp;"|A",Patterns!$A$5:$A$31,0))*LEN(SUBSTITUTE(INDEX(Patterns!$F$5:$F$31,MATCH(Rotation!$B$5&amp;"|A",Patterns!$A$5:$A$31,0)),"-",""))*7/INDEX(Patterns!$D$5:$D$31,MATCH(Rotation!$B$5&amp;"|A",Patterns!$A$5:$A$31,0)),1)</f>
        <v>42</v>
      </c>
      <c r="C7" s="11" t="s">
        <v>59</v>
      </c>
    </row>
    <row r="8" customFormat="false" ht="15" hidden="false" customHeight="false" outlineLevel="0" collapsed="false">
      <c r="A8" s="21" t="s">
        <v>60</v>
      </c>
      <c r="B8" s="22" t="n">
        <v>4</v>
      </c>
      <c r="C8" s="11" t="s">
        <v>61</v>
      </c>
    </row>
    <row r="10" customFormat="false" ht="15" hidden="false" customHeight="false" outlineLevel="0" collapsed="false">
      <c r="A10" s="8" t="s">
        <v>62</v>
      </c>
      <c r="B10" s="23" t="n">
        <f aca="false">B4*B5*B6</f>
        <v>168</v>
      </c>
    </row>
    <row r="11" customFormat="false" ht="15" hidden="false" customHeight="false" outlineLevel="0" collapsed="false">
      <c r="A11" s="8" t="s">
        <v>63</v>
      </c>
      <c r="B11" s="23" t="n">
        <f aca="false">B10*52</f>
        <v>8736</v>
      </c>
    </row>
    <row r="12" customFormat="false" ht="15" hidden="false" customHeight="false" outlineLevel="0" collapsed="false">
      <c r="A12" s="8" t="s">
        <v>64</v>
      </c>
      <c r="B12" s="23" t="n">
        <f aca="false">ROUND(B10/B7,2)</f>
        <v>4</v>
      </c>
    </row>
    <row r="13" customFormat="false" ht="15" hidden="false" customHeight="false" outlineLevel="0" collapsed="false">
      <c r="A13" s="8" t="s">
        <v>65</v>
      </c>
      <c r="B13" s="23" t="n">
        <f aca="false">B7*(52-B8)</f>
        <v>2016</v>
      </c>
    </row>
    <row r="14" customFormat="false" ht="15" hidden="false" customHeight="false" outlineLevel="0" collapsed="false">
      <c r="A14" s="8" t="s">
        <v>66</v>
      </c>
      <c r="B14" s="23" t="n">
        <f aca="false">ROUND(B11/B13,2)</f>
        <v>4.33</v>
      </c>
    </row>
    <row r="15" customFormat="false" ht="15" hidden="false" customHeight="false" outlineLevel="0" collapsed="false">
      <c r="A15" s="8" t="s">
        <v>67</v>
      </c>
      <c r="B15" s="23" t="n">
        <f aca="false">ROUND(B14-B12,2)</f>
        <v>0.33</v>
      </c>
    </row>
    <row r="16" customFormat="false" ht="15" hidden="false" customHeight="false" outlineLevel="0" collapsed="false">
      <c r="A16" s="8" t="s">
        <v>68</v>
      </c>
      <c r="B16" s="23" t="n">
        <f aca="false">ROUND(B10/40,1)</f>
        <v>4.2</v>
      </c>
    </row>
    <row r="18" customFormat="false" ht="30" hidden="false" customHeight="true" outlineLevel="0" collapsed="false">
      <c r="A18" s="19" t="s">
        <v>69</v>
      </c>
      <c r="B18" s="19"/>
      <c r="C18" s="19"/>
    </row>
  </sheetData>
  <mergeCells count="1">
    <mergeCell ref="A18:C18"/>
  </mergeCells>
  <printOptions headings="false" gridLines="false" gridLinesSet="true" horizontalCentered="false" verticalCentered="false"/>
  <pageMargins left="0.5" right="0.5" top="0.6" bottom="0.7" header="0.511811023622047" footer="0.3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&amp;CRotation calendar from GuardChek, guardchek.com, (888) 883-3409. General guidance, not legal advice.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34"/>
    <col collapsed="false" customWidth="true" hidden="false" outlineLevel="0" max="3" min="3" style="0" width="7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6" min="6" style="0" width="60"/>
    <col collapsed="false" customWidth="true" hidden="false" outlineLevel="0" max="8" min="8" style="0" width="34"/>
  </cols>
  <sheetData>
    <row r="1" customFormat="false" ht="17.35" hidden="false" customHeight="false" outlineLevel="0" collapsed="false">
      <c r="A1" s="24" t="s">
        <v>70</v>
      </c>
    </row>
    <row r="2" customFormat="false" ht="15" hidden="false" customHeight="false" outlineLevel="0" collapsed="false">
      <c r="A2" s="7" t="s">
        <v>71</v>
      </c>
    </row>
    <row r="4" customFormat="false" ht="23.85" hidden="false" customHeight="false" outlineLevel="0" collapsed="false">
      <c r="A4" s="14" t="s">
        <v>72</v>
      </c>
      <c r="B4" s="14" t="s">
        <v>18</v>
      </c>
      <c r="C4" s="14" t="s">
        <v>27</v>
      </c>
      <c r="D4" s="14" t="s">
        <v>73</v>
      </c>
      <c r="E4" s="14" t="s">
        <v>26</v>
      </c>
      <c r="F4" s="14" t="s">
        <v>74</v>
      </c>
      <c r="H4" s="25" t="s">
        <v>75</v>
      </c>
    </row>
    <row r="5" customFormat="false" ht="15" hidden="false" customHeight="false" outlineLevel="0" collapsed="false">
      <c r="A5" s="17" t="s">
        <v>76</v>
      </c>
      <c r="B5" s="17" t="s">
        <v>19</v>
      </c>
      <c r="C5" s="17" t="s">
        <v>28</v>
      </c>
      <c r="D5" s="17" t="n">
        <v>14</v>
      </c>
      <c r="E5" s="17" t="n">
        <v>12</v>
      </c>
      <c r="F5" s="26" t="s">
        <v>77</v>
      </c>
      <c r="H5" s="13" t="s">
        <v>19</v>
      </c>
    </row>
    <row r="6" customFormat="false" ht="15" hidden="false" customHeight="false" outlineLevel="0" collapsed="false">
      <c r="A6" s="17" t="s">
        <v>78</v>
      </c>
      <c r="B6" s="17" t="s">
        <v>19</v>
      </c>
      <c r="C6" s="17" t="s">
        <v>29</v>
      </c>
      <c r="D6" s="17" t="n">
        <v>14</v>
      </c>
      <c r="E6" s="17" t="n">
        <v>12</v>
      </c>
      <c r="F6" s="26" t="s">
        <v>79</v>
      </c>
      <c r="H6" s="13" t="s">
        <v>80</v>
      </c>
    </row>
    <row r="7" customFormat="false" ht="15" hidden="false" customHeight="false" outlineLevel="0" collapsed="false">
      <c r="A7" s="17" t="s">
        <v>81</v>
      </c>
      <c r="B7" s="17" t="s">
        <v>19</v>
      </c>
      <c r="C7" s="17" t="s">
        <v>30</v>
      </c>
      <c r="D7" s="17" t="n">
        <v>14</v>
      </c>
      <c r="E7" s="17" t="n">
        <v>12</v>
      </c>
      <c r="F7" s="26" t="s">
        <v>82</v>
      </c>
      <c r="H7" s="13" t="s">
        <v>83</v>
      </c>
    </row>
    <row r="8" customFormat="false" ht="15" hidden="false" customHeight="false" outlineLevel="0" collapsed="false">
      <c r="A8" s="17" t="s">
        <v>84</v>
      </c>
      <c r="B8" s="17" t="s">
        <v>19</v>
      </c>
      <c r="C8" s="17" t="s">
        <v>31</v>
      </c>
      <c r="D8" s="17" t="n">
        <v>14</v>
      </c>
      <c r="E8" s="17" t="n">
        <v>12</v>
      </c>
      <c r="F8" s="26" t="s">
        <v>85</v>
      </c>
      <c r="H8" s="13" t="s">
        <v>86</v>
      </c>
    </row>
    <row r="9" customFormat="false" ht="15" hidden="false" customHeight="false" outlineLevel="0" collapsed="false">
      <c r="A9" s="17" t="s">
        <v>87</v>
      </c>
      <c r="B9" s="17" t="s">
        <v>80</v>
      </c>
      <c r="C9" s="17" t="s">
        <v>28</v>
      </c>
      <c r="D9" s="17" t="n">
        <v>28</v>
      </c>
      <c r="E9" s="17" t="n">
        <v>12</v>
      </c>
      <c r="F9" s="26" t="s">
        <v>88</v>
      </c>
      <c r="H9" s="13" t="s">
        <v>89</v>
      </c>
    </row>
    <row r="10" customFormat="false" ht="15" hidden="false" customHeight="false" outlineLevel="0" collapsed="false">
      <c r="A10" s="17" t="s">
        <v>90</v>
      </c>
      <c r="B10" s="17" t="s">
        <v>80</v>
      </c>
      <c r="C10" s="17" t="s">
        <v>29</v>
      </c>
      <c r="D10" s="17" t="n">
        <v>28</v>
      </c>
      <c r="E10" s="17" t="n">
        <v>12</v>
      </c>
      <c r="F10" s="26" t="s">
        <v>91</v>
      </c>
      <c r="H10" s="13" t="s">
        <v>92</v>
      </c>
    </row>
    <row r="11" customFormat="false" ht="15" hidden="false" customHeight="false" outlineLevel="0" collapsed="false">
      <c r="A11" s="17" t="s">
        <v>93</v>
      </c>
      <c r="B11" s="17" t="s">
        <v>80</v>
      </c>
      <c r="C11" s="17" t="s">
        <v>30</v>
      </c>
      <c r="D11" s="17" t="n">
        <v>28</v>
      </c>
      <c r="E11" s="17" t="n">
        <v>12</v>
      </c>
      <c r="F11" s="26" t="s">
        <v>94</v>
      </c>
      <c r="H11" s="13" t="s">
        <v>95</v>
      </c>
    </row>
    <row r="12" customFormat="false" ht="15" hidden="false" customHeight="false" outlineLevel="0" collapsed="false">
      <c r="A12" s="17" t="s">
        <v>96</v>
      </c>
      <c r="B12" s="17" t="s">
        <v>80</v>
      </c>
      <c r="C12" s="17" t="s">
        <v>31</v>
      </c>
      <c r="D12" s="17" t="n">
        <v>28</v>
      </c>
      <c r="E12" s="17" t="n">
        <v>12</v>
      </c>
      <c r="F12" s="26" t="s">
        <v>97</v>
      </c>
    </row>
    <row r="13" customFormat="false" ht="15" hidden="false" customHeight="false" outlineLevel="0" collapsed="false">
      <c r="A13" s="17" t="s">
        <v>98</v>
      </c>
      <c r="B13" s="17" t="s">
        <v>83</v>
      </c>
      <c r="C13" s="17" t="s">
        <v>28</v>
      </c>
      <c r="D13" s="17" t="n">
        <v>8</v>
      </c>
      <c r="E13" s="17" t="n">
        <v>12</v>
      </c>
      <c r="F13" s="26" t="s">
        <v>99</v>
      </c>
    </row>
    <row r="14" customFormat="false" ht="15" hidden="false" customHeight="false" outlineLevel="0" collapsed="false">
      <c r="A14" s="17" t="s">
        <v>100</v>
      </c>
      <c r="B14" s="17" t="s">
        <v>83</v>
      </c>
      <c r="C14" s="17" t="s">
        <v>29</v>
      </c>
      <c r="D14" s="17" t="n">
        <v>8</v>
      </c>
      <c r="E14" s="17" t="n">
        <v>12</v>
      </c>
      <c r="F14" s="26" t="s">
        <v>101</v>
      </c>
    </row>
    <row r="15" customFormat="false" ht="15" hidden="false" customHeight="false" outlineLevel="0" collapsed="false">
      <c r="A15" s="17" t="s">
        <v>102</v>
      </c>
      <c r="B15" s="17" t="s">
        <v>83</v>
      </c>
      <c r="C15" s="17" t="s">
        <v>30</v>
      </c>
      <c r="D15" s="17" t="n">
        <v>8</v>
      </c>
      <c r="E15" s="17" t="n">
        <v>12</v>
      </c>
      <c r="F15" s="26" t="s">
        <v>103</v>
      </c>
    </row>
    <row r="16" customFormat="false" ht="15" hidden="false" customHeight="false" outlineLevel="0" collapsed="false">
      <c r="A16" s="17" t="s">
        <v>104</v>
      </c>
      <c r="B16" s="17" t="s">
        <v>83</v>
      </c>
      <c r="C16" s="17" t="s">
        <v>31</v>
      </c>
      <c r="D16" s="17" t="n">
        <v>8</v>
      </c>
      <c r="E16" s="17" t="n">
        <v>12</v>
      </c>
      <c r="F16" s="26" t="s">
        <v>105</v>
      </c>
    </row>
    <row r="17" customFormat="false" ht="15" hidden="false" customHeight="false" outlineLevel="0" collapsed="false">
      <c r="A17" s="17" t="s">
        <v>106</v>
      </c>
      <c r="B17" s="17" t="s">
        <v>86</v>
      </c>
      <c r="C17" s="17" t="s">
        <v>28</v>
      </c>
      <c r="D17" s="17" t="n">
        <v>8</v>
      </c>
      <c r="E17" s="17" t="n">
        <v>12</v>
      </c>
      <c r="F17" s="26" t="s">
        <v>107</v>
      </c>
    </row>
    <row r="18" customFormat="false" ht="15" hidden="false" customHeight="false" outlineLevel="0" collapsed="false">
      <c r="A18" s="17" t="s">
        <v>108</v>
      </c>
      <c r="B18" s="17" t="s">
        <v>86</v>
      </c>
      <c r="C18" s="17" t="s">
        <v>29</v>
      </c>
      <c r="D18" s="17" t="n">
        <v>8</v>
      </c>
      <c r="E18" s="17" t="n">
        <v>12</v>
      </c>
      <c r="F18" s="26" t="s">
        <v>109</v>
      </c>
    </row>
    <row r="19" customFormat="false" ht="15" hidden="false" customHeight="false" outlineLevel="0" collapsed="false">
      <c r="A19" s="17" t="s">
        <v>110</v>
      </c>
      <c r="B19" s="17" t="s">
        <v>86</v>
      </c>
      <c r="C19" s="17" t="s">
        <v>30</v>
      </c>
      <c r="D19" s="17" t="n">
        <v>8</v>
      </c>
      <c r="E19" s="17" t="n">
        <v>12</v>
      </c>
      <c r="F19" s="26" t="s">
        <v>111</v>
      </c>
    </row>
    <row r="20" customFormat="false" ht="15" hidden="false" customHeight="false" outlineLevel="0" collapsed="false">
      <c r="A20" s="17" t="s">
        <v>112</v>
      </c>
      <c r="B20" s="17" t="s">
        <v>86</v>
      </c>
      <c r="C20" s="17" t="s">
        <v>31</v>
      </c>
      <c r="D20" s="17" t="n">
        <v>8</v>
      </c>
      <c r="E20" s="17" t="n">
        <v>12</v>
      </c>
      <c r="F20" s="26" t="s">
        <v>113</v>
      </c>
    </row>
    <row r="21" customFormat="false" ht="15" hidden="false" customHeight="false" outlineLevel="0" collapsed="false">
      <c r="A21" s="17" t="s">
        <v>114</v>
      </c>
      <c r="B21" s="17" t="s">
        <v>89</v>
      </c>
      <c r="C21" s="17" t="s">
        <v>28</v>
      </c>
      <c r="D21" s="17" t="n">
        <v>3</v>
      </c>
      <c r="E21" s="17" t="n">
        <v>12</v>
      </c>
      <c r="F21" s="26" t="s">
        <v>115</v>
      </c>
    </row>
    <row r="22" customFormat="false" ht="15" hidden="false" customHeight="false" outlineLevel="0" collapsed="false">
      <c r="A22" s="17" t="s">
        <v>116</v>
      </c>
      <c r="B22" s="17" t="s">
        <v>89</v>
      </c>
      <c r="C22" s="17" t="s">
        <v>29</v>
      </c>
      <c r="D22" s="17" t="n">
        <v>3</v>
      </c>
      <c r="E22" s="17" t="n">
        <v>12</v>
      </c>
      <c r="F22" s="26" t="s">
        <v>117</v>
      </c>
    </row>
    <row r="23" customFormat="false" ht="15" hidden="false" customHeight="false" outlineLevel="0" collapsed="false">
      <c r="A23" s="17" t="s">
        <v>118</v>
      </c>
      <c r="B23" s="17" t="s">
        <v>89</v>
      </c>
      <c r="C23" s="17" t="s">
        <v>30</v>
      </c>
      <c r="D23" s="17" t="n">
        <v>3</v>
      </c>
      <c r="E23" s="17" t="n">
        <v>12</v>
      </c>
      <c r="F23" s="26" t="s">
        <v>119</v>
      </c>
    </row>
    <row r="24" customFormat="false" ht="15" hidden="false" customHeight="false" outlineLevel="0" collapsed="false">
      <c r="A24" s="17" t="s">
        <v>120</v>
      </c>
      <c r="B24" s="17" t="s">
        <v>92</v>
      </c>
      <c r="C24" s="17" t="s">
        <v>28</v>
      </c>
      <c r="D24" s="17" t="n">
        <v>28</v>
      </c>
      <c r="E24" s="17" t="n">
        <v>8</v>
      </c>
      <c r="F24" s="26" t="s">
        <v>121</v>
      </c>
    </row>
    <row r="25" customFormat="false" ht="15" hidden="false" customHeight="false" outlineLevel="0" collapsed="false">
      <c r="A25" s="17" t="s">
        <v>122</v>
      </c>
      <c r="B25" s="17" t="s">
        <v>92</v>
      </c>
      <c r="C25" s="17" t="s">
        <v>29</v>
      </c>
      <c r="D25" s="17" t="n">
        <v>28</v>
      </c>
      <c r="E25" s="17" t="n">
        <v>8</v>
      </c>
      <c r="F25" s="26" t="s">
        <v>123</v>
      </c>
    </row>
    <row r="26" customFormat="false" ht="15" hidden="false" customHeight="false" outlineLevel="0" collapsed="false">
      <c r="A26" s="17" t="s">
        <v>124</v>
      </c>
      <c r="B26" s="17" t="s">
        <v>92</v>
      </c>
      <c r="C26" s="17" t="s">
        <v>30</v>
      </c>
      <c r="D26" s="17" t="n">
        <v>28</v>
      </c>
      <c r="E26" s="17" t="n">
        <v>8</v>
      </c>
      <c r="F26" s="26" t="s">
        <v>125</v>
      </c>
    </row>
    <row r="27" customFormat="false" ht="15" hidden="false" customHeight="false" outlineLevel="0" collapsed="false">
      <c r="A27" s="17" t="s">
        <v>126</v>
      </c>
      <c r="B27" s="17" t="s">
        <v>92</v>
      </c>
      <c r="C27" s="17" t="s">
        <v>31</v>
      </c>
      <c r="D27" s="17" t="n">
        <v>28</v>
      </c>
      <c r="E27" s="17" t="n">
        <v>8</v>
      </c>
      <c r="F27" s="26" t="s">
        <v>127</v>
      </c>
    </row>
    <row r="28" customFormat="false" ht="15" hidden="false" customHeight="false" outlineLevel="0" collapsed="false">
      <c r="A28" s="17" t="str">
        <f aca="false">B28&amp;"|"&amp;C28</f>
        <v>Custom|A</v>
      </c>
      <c r="B28" s="17" t="s">
        <v>95</v>
      </c>
      <c r="C28" s="17" t="s">
        <v>28</v>
      </c>
      <c r="D28" s="22" t="n">
        <v>14</v>
      </c>
      <c r="E28" s="22" t="n">
        <v>12</v>
      </c>
      <c r="F28" s="27" t="s">
        <v>77</v>
      </c>
    </row>
    <row r="29" customFormat="false" ht="15" hidden="false" customHeight="false" outlineLevel="0" collapsed="false">
      <c r="A29" s="17" t="str">
        <f aca="false">B29&amp;"|"&amp;C29</f>
        <v>Custom|B</v>
      </c>
      <c r="B29" s="17" t="s">
        <v>95</v>
      </c>
      <c r="C29" s="17" t="s">
        <v>29</v>
      </c>
      <c r="D29" s="22" t="n">
        <v>14</v>
      </c>
      <c r="E29" s="22" t="n">
        <v>12</v>
      </c>
      <c r="F29" s="27" t="s">
        <v>79</v>
      </c>
    </row>
    <row r="30" customFormat="false" ht="15" hidden="false" customHeight="false" outlineLevel="0" collapsed="false">
      <c r="A30" s="17" t="str">
        <f aca="false">B30&amp;"|"&amp;C30</f>
        <v>Custom|C</v>
      </c>
      <c r="B30" s="17" t="s">
        <v>95</v>
      </c>
      <c r="C30" s="17" t="s">
        <v>30</v>
      </c>
      <c r="D30" s="22" t="n">
        <v>14</v>
      </c>
      <c r="E30" s="22" t="n">
        <v>12</v>
      </c>
      <c r="F30" s="27" t="s">
        <v>82</v>
      </c>
    </row>
    <row r="31" customFormat="false" ht="15" hidden="false" customHeight="false" outlineLevel="0" collapsed="false">
      <c r="A31" s="17" t="str">
        <f aca="false">B31&amp;"|"&amp;C31</f>
        <v>Custom|D</v>
      </c>
      <c r="B31" s="17" t="s">
        <v>95</v>
      </c>
      <c r="C31" s="17" t="s">
        <v>31</v>
      </c>
      <c r="D31" s="22" t="n">
        <v>14</v>
      </c>
      <c r="E31" s="22" t="n">
        <v>12</v>
      </c>
      <c r="F31" s="27" t="s">
        <v>85</v>
      </c>
    </row>
    <row r="33" customFormat="false" ht="15" hidden="false" customHeight="false" outlineLevel="0" collapsed="false">
      <c r="A33" s="7" t="s">
        <v>128</v>
      </c>
    </row>
  </sheetData>
  <printOptions headings="false" gridLines="false" gridLinesSet="true" horizontalCentered="false" verticalCentered="false"/>
  <pageMargins left="0.5" right="0.5" top="0.6" bottom="0.7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&amp;CRotation calendar from GuardChek, guardchek.com, (888) 883-3409. General guidance, not legal advice.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2026-11-07T00:48:51Z</dcterms:created>
  <dc:creator>GuardChek</dc:creator>
  <dc:description/>
  <dc:language>en-US</dc:language>
  <cp:lastModifiedBy/>
  <dcterms:modified xsi:type="dcterms:W3CDTF">2026-11-07T00:48:52Z</dcterms:modified>
  <cp:revision>0</cp:revision>
  <dc:subject/>
  <dc:title>24/7 security guard rotation calendar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